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사용법" sheetId="1" state="visible" r:id="rId3"/>
    <sheet name="설정" sheetId="2" state="visible" r:id="rId4"/>
    <sheet name="상품마진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5" authorId="0">
      <text>
        <r>
          <rPr>
            <sz val="10"/>
            <rFont val="Noto Sans CJK SC"/>
            <family val="2"/>
          </rPr>
          <t xml:space="preserve">예시 행입니다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Noto Sans CJK SC"/>
            <family val="2"/>
          </rPr>
          <t xml:space="preserve">지우고 내 상품을 입력하세요</t>
        </r>
        <r>
          <rPr>
            <sz val="10"/>
            <rFont val="Arial"/>
            <family val="2"/>
          </rPr>
          <t xml:space="preserve">.</t>
        </r>
      </text>
    </comment>
  </commentList>
</comments>
</file>

<file path=xl/sharedStrings.xml><?xml version="1.0" encoding="utf-8"?>
<sst xmlns="http://schemas.openxmlformats.org/spreadsheetml/2006/main" count="78" uniqueCount="73">
  <si>
    <t xml:space="preserve">바이메이 셀러 마진 관리표</t>
  </si>
  <si>
    <r>
      <rPr>
        <sz val="10"/>
        <rFont val="Malgun Gothic"/>
        <family val="0"/>
        <charset val="1"/>
      </rPr>
      <t xml:space="preserve">1. [</t>
    </r>
    <r>
      <rPr>
        <sz val="10"/>
        <rFont val="Noto Sans CJK SC"/>
        <family val="2"/>
      </rPr>
      <t xml:space="preserve">설정</t>
    </r>
    <r>
      <rPr>
        <sz val="10"/>
        <rFont val="Malgun Gothic"/>
        <family val="0"/>
        <charset val="1"/>
      </rPr>
      <t xml:space="preserve">] </t>
    </r>
    <r>
      <rPr>
        <sz val="10"/>
        <rFont val="Noto Sans CJK SC"/>
        <family val="2"/>
      </rPr>
      <t xml:space="preserve">시트의 노란 칸</t>
    </r>
    <r>
      <rPr>
        <sz val="10"/>
        <rFont val="Malgun Gothic"/>
        <family val="0"/>
        <charset val="1"/>
      </rPr>
      <t xml:space="preserve">(</t>
    </r>
    <r>
      <rPr>
        <sz val="10"/>
        <rFont val="Noto Sans CJK SC"/>
        <family val="2"/>
      </rPr>
      <t xml:space="preserve">파란 글씨</t>
    </r>
    <r>
      <rPr>
        <sz val="10"/>
        <rFont val="Malgun Gothic"/>
        <family val="0"/>
        <charset val="1"/>
      </rPr>
      <t xml:space="preserve">)</t>
    </r>
    <r>
      <rPr>
        <sz val="10"/>
        <rFont val="Noto Sans CJK SC"/>
        <family val="2"/>
      </rPr>
      <t xml:space="preserve">이 수수료</t>
    </r>
    <r>
      <rPr>
        <sz val="10"/>
        <rFont val="Malgun Gothic"/>
        <family val="0"/>
        <charset val="1"/>
      </rPr>
      <t xml:space="preserve">·</t>
    </r>
    <r>
      <rPr>
        <sz val="10"/>
        <rFont val="Noto Sans CJK SC"/>
        <family val="2"/>
      </rPr>
      <t xml:space="preserve">세율 기본값입니다</t>
    </r>
    <r>
      <rPr>
        <sz val="10"/>
        <rFont val="Malgun Gothic"/>
        <family val="0"/>
        <charset val="1"/>
      </rPr>
      <t xml:space="preserve">. </t>
    </r>
    <r>
      <rPr>
        <sz val="10"/>
        <rFont val="Noto Sans CJK SC"/>
        <family val="2"/>
      </rPr>
      <t xml:space="preserve">마켓 공지가 바뀌면 여기만 고치세요</t>
    </r>
    <r>
      <rPr>
        <sz val="10"/>
        <rFont val="Malgun Gothic"/>
        <family val="0"/>
        <charset val="1"/>
      </rPr>
      <t xml:space="preserve">.</t>
    </r>
  </si>
  <si>
    <r>
      <rPr>
        <sz val="10"/>
        <rFont val="Malgun Gothic"/>
        <family val="0"/>
        <charset val="1"/>
      </rPr>
      <t xml:space="preserve">2. [</t>
    </r>
    <r>
      <rPr>
        <sz val="10"/>
        <rFont val="Noto Sans CJK SC"/>
        <family val="2"/>
      </rPr>
      <t xml:space="preserve">상품마진</t>
    </r>
    <r>
      <rPr>
        <sz val="10"/>
        <rFont val="Malgun Gothic"/>
        <family val="0"/>
        <charset val="1"/>
      </rPr>
      <t xml:space="preserve">] </t>
    </r>
    <r>
      <rPr>
        <sz val="10"/>
        <rFont val="Noto Sans CJK SC"/>
        <family val="2"/>
      </rPr>
      <t xml:space="preserve">시트에 상품을 한 줄씩 넣으세요</t>
    </r>
    <r>
      <rPr>
        <sz val="10"/>
        <rFont val="Malgun Gothic"/>
        <family val="0"/>
        <charset val="1"/>
      </rPr>
      <t xml:space="preserve">. </t>
    </r>
    <r>
      <rPr>
        <sz val="10"/>
        <rFont val="Noto Sans CJK SC"/>
        <family val="2"/>
      </rPr>
      <t xml:space="preserve">노란 칸만 입력하면 나머지는 자동 계산됩니다</t>
    </r>
    <r>
      <rPr>
        <sz val="10"/>
        <rFont val="Malgun Gothic"/>
        <family val="0"/>
        <charset val="1"/>
      </rPr>
      <t xml:space="preserve">.</t>
    </r>
  </si>
  <si>
    <r>
      <rPr>
        <sz val="10"/>
        <rFont val="Malgun Gothic"/>
        <family val="0"/>
        <charset val="1"/>
      </rPr>
      <t xml:space="preserve">3. </t>
    </r>
    <r>
      <rPr>
        <sz val="10"/>
        <rFont val="Noto Sans CJK SC"/>
        <family val="2"/>
      </rPr>
      <t xml:space="preserve">마켓</t>
    </r>
    <r>
      <rPr>
        <sz val="10"/>
        <rFont val="Malgun Gothic"/>
        <family val="0"/>
        <charset val="1"/>
      </rPr>
      <t xml:space="preserve">·</t>
    </r>
    <r>
      <rPr>
        <sz val="10"/>
        <rFont val="Noto Sans CJK SC"/>
        <family val="2"/>
      </rPr>
      <t xml:space="preserve">과세유형은 칸을 누르면 목록에서 고를 수 있습니다</t>
    </r>
    <r>
      <rPr>
        <sz val="10"/>
        <rFont val="Malgun Gothic"/>
        <family val="0"/>
        <charset val="1"/>
      </rPr>
      <t xml:space="preserve">.</t>
    </r>
  </si>
  <si>
    <r>
      <rPr>
        <sz val="10"/>
        <rFont val="Malgun Gothic"/>
        <family val="0"/>
        <charset val="1"/>
      </rPr>
      <t xml:space="preserve">4. </t>
    </r>
    <r>
      <rPr>
        <sz val="10"/>
        <rFont val="Noto Sans CJK SC"/>
        <family val="2"/>
      </rPr>
      <t xml:space="preserve">순이익이 음수</t>
    </r>
    <r>
      <rPr>
        <sz val="10"/>
        <rFont val="Malgun Gothic"/>
        <family val="0"/>
        <charset val="1"/>
      </rPr>
      <t xml:space="preserve">(</t>
    </r>
    <r>
      <rPr>
        <sz val="10"/>
        <rFont val="Noto Sans CJK SC"/>
        <family val="2"/>
      </rPr>
      <t xml:space="preserve">괄호</t>
    </r>
    <r>
      <rPr>
        <sz val="10"/>
        <rFont val="Malgun Gothic"/>
        <family val="0"/>
        <charset val="1"/>
      </rPr>
      <t xml:space="preserve">)</t>
    </r>
    <r>
      <rPr>
        <sz val="10"/>
        <rFont val="Noto Sans CJK SC"/>
        <family val="2"/>
      </rPr>
      <t xml:space="preserve">인 상품은 빨간색으로 표시됩니다</t>
    </r>
    <r>
      <rPr>
        <sz val="10"/>
        <rFont val="Malgun Gothic"/>
        <family val="0"/>
        <charset val="1"/>
      </rPr>
      <t xml:space="preserve">. </t>
    </r>
    <r>
      <rPr>
        <sz val="10"/>
        <rFont val="Noto Sans CJK SC"/>
        <family val="2"/>
      </rPr>
      <t xml:space="preserve">판매가를 올리거나 원가를 낮춰야 합니다</t>
    </r>
    <r>
      <rPr>
        <sz val="10"/>
        <rFont val="Malgun Gothic"/>
        <family val="0"/>
        <charset val="1"/>
      </rPr>
      <t xml:space="preserve">.</t>
    </r>
  </si>
  <si>
    <r>
      <rPr>
        <sz val="9"/>
        <color rgb="FF6B655C"/>
        <rFont val="Noto Sans CJK SC"/>
        <family val="2"/>
      </rPr>
      <t xml:space="preserve">기준</t>
    </r>
    <r>
      <rPr>
        <sz val="9"/>
        <color rgb="FF6B655C"/>
        <rFont val="Malgun Gothic"/>
        <family val="0"/>
        <charset val="1"/>
      </rPr>
      <t xml:space="preserve">: </t>
    </r>
    <r>
      <rPr>
        <sz val="9"/>
        <color rgb="FF6B655C"/>
        <rFont val="Noto Sans CJK SC"/>
        <family val="2"/>
      </rPr>
      <t xml:space="preserve">스마트스토어 </t>
    </r>
    <r>
      <rPr>
        <sz val="9"/>
        <color rgb="FF6B655C"/>
        <rFont val="Malgun Gothic"/>
        <family val="0"/>
        <charset val="1"/>
      </rPr>
      <t xml:space="preserve">2025.6 </t>
    </r>
    <r>
      <rPr>
        <sz val="9"/>
        <color rgb="FF6B655C"/>
        <rFont val="Noto Sans CJK SC"/>
        <family val="2"/>
      </rPr>
      <t xml:space="preserve">개편 기준</t>
    </r>
    <r>
      <rPr>
        <sz val="9"/>
        <color rgb="FF6B655C"/>
        <rFont val="Malgun Gothic"/>
        <family val="0"/>
        <charset val="1"/>
      </rPr>
      <t xml:space="preserve">, </t>
    </r>
    <r>
      <rPr>
        <sz val="9"/>
        <color rgb="FF6B655C"/>
        <rFont val="Noto Sans CJK SC"/>
        <family val="2"/>
      </rPr>
      <t xml:space="preserve">쿠팡 </t>
    </r>
    <r>
      <rPr>
        <sz val="9"/>
        <color rgb="FF6B655C"/>
        <rFont val="Malgun Gothic"/>
        <family val="0"/>
        <charset val="1"/>
      </rPr>
      <t xml:space="preserve">2024</t>
    </r>
    <r>
      <rPr>
        <sz val="9"/>
        <color rgb="FF6B655C"/>
        <rFont val="Noto Sans CJK SC"/>
        <family val="2"/>
      </rPr>
      <t xml:space="preserve">년 공개 요율표 기준 </t>
    </r>
    <r>
      <rPr>
        <sz val="9"/>
        <color rgb="FF6B655C"/>
        <rFont val="Malgun Gothic"/>
        <family val="0"/>
        <charset val="1"/>
      </rPr>
      <t xml:space="preserve">(</t>
    </r>
    <r>
      <rPr>
        <sz val="9"/>
        <color rgb="FF6B655C"/>
        <rFont val="Noto Sans CJK SC"/>
        <family val="2"/>
      </rPr>
      <t xml:space="preserve">확인일 </t>
    </r>
    <r>
      <rPr>
        <sz val="9"/>
        <color rgb="FF6B655C"/>
        <rFont val="Malgun Gothic"/>
        <family val="0"/>
        <charset val="1"/>
      </rPr>
      <t xml:space="preserve">2026-10-08). </t>
    </r>
    <r>
      <rPr>
        <sz val="9"/>
        <color rgb="FF6B655C"/>
        <rFont val="Noto Sans CJK SC"/>
        <family val="2"/>
      </rPr>
      <t xml:space="preserve">계산 결과는 참고용입니다</t>
    </r>
    <r>
      <rPr>
        <sz val="9"/>
        <color rgb="FF6B655C"/>
        <rFont val="Malgun Gothic"/>
        <family val="0"/>
        <charset val="1"/>
      </rPr>
      <t xml:space="preserve">.</t>
    </r>
  </si>
  <si>
    <r>
      <rPr>
        <sz val="9"/>
        <color rgb="FFB4532A"/>
        <rFont val="Noto Sans CJK SC"/>
        <family val="2"/>
      </rPr>
      <t xml:space="preserve">최신 기준과 온라인 계산기</t>
    </r>
    <r>
      <rPr>
        <sz val="9"/>
        <color rgb="FFB4532A"/>
        <rFont val="Malgun Gothic"/>
        <family val="0"/>
        <charset val="1"/>
      </rPr>
      <t xml:space="preserve">: https://www.bymay.co.kr/tools/margin/</t>
    </r>
  </si>
  <si>
    <t xml:space="preserve">기본 설정</t>
  </si>
  <si>
    <t xml:space="preserve">항목</t>
  </si>
  <si>
    <t xml:space="preserve">값</t>
  </si>
  <si>
    <t xml:space="preserve">설명</t>
  </si>
  <si>
    <t xml:space="preserve">스마트스토어 네이버페이 주문관리 수수료</t>
  </si>
  <si>
    <r>
      <rPr>
        <sz val="9"/>
        <color rgb="FF6B655C"/>
        <rFont val="Noto Sans CJK SC"/>
        <family val="2"/>
      </rPr>
      <t xml:space="preserve">영세 등급 기준</t>
    </r>
    <r>
      <rPr>
        <sz val="9"/>
        <color rgb="FF6B655C"/>
        <rFont val="Malgun Gothic"/>
        <family val="0"/>
        <charset val="1"/>
      </rPr>
      <t xml:space="preserve">. </t>
    </r>
    <r>
      <rPr>
        <sz val="9"/>
        <color rgb="FF6B655C"/>
        <rFont val="Noto Sans CJK SC"/>
        <family val="2"/>
      </rPr>
      <t xml:space="preserve">일반</t>
    </r>
    <r>
      <rPr>
        <sz val="9"/>
        <color rgb="FF6B655C"/>
        <rFont val="Malgun Gothic"/>
        <family val="0"/>
        <charset val="1"/>
      </rPr>
      <t xml:space="preserve">·</t>
    </r>
    <r>
      <rPr>
        <sz val="9"/>
        <color rgb="FF6B655C"/>
        <rFont val="Noto Sans CJK SC"/>
        <family val="2"/>
      </rPr>
      <t xml:space="preserve">신규는 </t>
    </r>
    <r>
      <rPr>
        <sz val="9"/>
        <color rgb="FF6B655C"/>
        <rFont val="Malgun Gothic"/>
        <family val="0"/>
        <charset val="1"/>
      </rPr>
      <t xml:space="preserve">3.63%</t>
    </r>
  </si>
  <si>
    <r>
      <rPr>
        <sz val="10"/>
        <rFont val="Noto Sans CJK SC"/>
        <family val="2"/>
      </rPr>
      <t xml:space="preserve">스마트스토어 판매수수료 </t>
    </r>
    <r>
      <rPr>
        <sz val="10"/>
        <rFont val="Malgun Gothic"/>
        <family val="0"/>
        <charset val="1"/>
      </rPr>
      <t xml:space="preserve">(</t>
    </r>
    <r>
      <rPr>
        <sz val="10"/>
        <rFont val="Noto Sans CJK SC"/>
        <family val="2"/>
      </rPr>
      <t xml:space="preserve">네이버 유입</t>
    </r>
    <r>
      <rPr>
        <sz val="10"/>
        <rFont val="Malgun Gothic"/>
        <family val="0"/>
        <charset val="1"/>
      </rPr>
      <t xml:space="preserve">)</t>
    </r>
  </si>
  <si>
    <t xml:space="preserve">부가세 별도</t>
  </si>
  <si>
    <r>
      <rPr>
        <sz val="10"/>
        <rFont val="Noto Sans CJK SC"/>
        <family val="2"/>
      </rPr>
      <t xml:space="preserve">스마트스토어 판매수수료 </t>
    </r>
    <r>
      <rPr>
        <sz val="10"/>
        <rFont val="Malgun Gothic"/>
        <family val="0"/>
        <charset val="1"/>
      </rPr>
      <t xml:space="preserve">(</t>
    </r>
    <r>
      <rPr>
        <sz val="10"/>
        <rFont val="Noto Sans CJK SC"/>
        <family val="2"/>
      </rPr>
      <t xml:space="preserve">마케팅 링크 유입</t>
    </r>
    <r>
      <rPr>
        <sz val="10"/>
        <rFont val="Malgun Gothic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</si>
  <si>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수수료 부가세 </t>
    </r>
    <r>
      <rPr>
        <sz val="10"/>
        <rFont val="Malgun Gothic"/>
        <family val="0"/>
        <charset val="1"/>
      </rPr>
      <t xml:space="preserve">(</t>
    </r>
    <r>
      <rPr>
        <sz val="10"/>
        <rFont val="Noto Sans CJK SC"/>
        <family val="2"/>
      </rPr>
      <t xml:space="preserve">판매수수료에 곱함</t>
    </r>
    <r>
      <rPr>
        <sz val="10"/>
        <rFont val="Malgun Gothic"/>
        <family val="0"/>
        <charset val="1"/>
      </rPr>
      <t xml:space="preserve">)</t>
    </r>
  </si>
  <si>
    <r>
      <rPr>
        <sz val="9"/>
        <color rgb="FF6B655C"/>
        <rFont val="Noto Sans CJK SC"/>
        <family val="2"/>
      </rPr>
      <t xml:space="preserve">부가세 별도 요율에 </t>
    </r>
    <r>
      <rPr>
        <sz val="9"/>
        <color rgb="FF6B655C"/>
        <rFont val="Malgun Gothic"/>
        <family val="0"/>
        <charset val="1"/>
      </rPr>
      <t xml:space="preserve">10% </t>
    </r>
    <r>
      <rPr>
        <sz val="9"/>
        <color rgb="FF6B655C"/>
        <rFont val="Noto Sans CJK SC"/>
        <family val="2"/>
      </rPr>
      <t xml:space="preserve">가산</t>
    </r>
  </si>
  <si>
    <t xml:space="preserve">쿠팡 배송비 수수료</t>
  </si>
  <si>
    <t xml:space="preserve">고객 부담 배송비에 부과</t>
  </si>
  <si>
    <r>
      <rPr>
        <sz val="10"/>
        <rFont val="Noto Sans CJK SC"/>
        <family val="2"/>
      </rPr>
      <t xml:space="preserve">간이과세 부가가치율 </t>
    </r>
    <r>
      <rPr>
        <sz val="10"/>
        <rFont val="Malgun Gothic"/>
        <family val="0"/>
        <charset val="1"/>
      </rPr>
      <t xml:space="preserve">(</t>
    </r>
    <r>
      <rPr>
        <sz val="10"/>
        <rFont val="Noto Sans CJK SC"/>
        <family val="2"/>
      </rPr>
      <t xml:space="preserve">소매업</t>
    </r>
    <r>
      <rPr>
        <sz val="10"/>
        <rFont val="Malgun Gothic"/>
        <family val="0"/>
        <charset val="1"/>
      </rPr>
      <t xml:space="preserve">)</t>
    </r>
  </si>
  <si>
    <t xml:space="preserve">국세청 업종별 부가가치율</t>
  </si>
  <si>
    <t xml:space="preserve">간이과세 매입 공제율</t>
  </si>
  <si>
    <r>
      <rPr>
        <sz val="9"/>
        <color rgb="FF6B655C"/>
        <rFont val="Noto Sans CJK SC"/>
        <family val="2"/>
      </rPr>
      <t xml:space="preserve">매입 공급대가 </t>
    </r>
    <r>
      <rPr>
        <sz val="9"/>
        <color rgb="FF6B655C"/>
        <rFont val="Malgun Gothic"/>
        <family val="0"/>
        <charset val="1"/>
      </rPr>
      <t xml:space="preserve">× 0.5%</t>
    </r>
  </si>
  <si>
    <r>
      <rPr>
        <b val="true"/>
        <sz val="12"/>
        <rFont val="Noto Sans CJK SC"/>
        <family val="2"/>
      </rPr>
      <t xml:space="preserve">마켓별 수수료율 </t>
    </r>
    <r>
      <rPr>
        <b val="true"/>
        <sz val="12"/>
        <rFont val="Malgun Gothic"/>
        <family val="0"/>
        <charset val="1"/>
      </rPr>
      <t xml:space="preserve">(</t>
    </r>
    <r>
      <rPr>
        <b val="true"/>
        <sz val="12"/>
        <rFont val="Noto Sans CJK SC"/>
        <family val="2"/>
      </rPr>
      <t xml:space="preserve">자동 계산</t>
    </r>
    <r>
      <rPr>
        <b val="true"/>
        <sz val="12"/>
        <rFont val="Malgun Gothic"/>
        <family val="0"/>
        <charset val="1"/>
      </rPr>
      <t xml:space="preserve">)</t>
    </r>
  </si>
  <si>
    <t xml:space="preserve">마켓</t>
  </si>
  <si>
    <r>
      <rPr>
        <b val="true"/>
        <sz val="10"/>
        <color rgb="FFFFFFFF"/>
        <rFont val="Noto Sans CJK SC"/>
        <family val="2"/>
      </rPr>
      <t xml:space="preserve">카테고리 판매수수료 </t>
    </r>
    <r>
      <rPr>
        <b val="true"/>
        <sz val="10"/>
        <color rgb="FFFFFFFF"/>
        <rFont val="Malgun Gothic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입력</t>
    </r>
    <r>
      <rPr>
        <b val="true"/>
        <sz val="10"/>
        <color rgb="FFFFFFFF"/>
        <rFont val="Malgun Gothic"/>
        <family val="0"/>
        <charset val="1"/>
      </rPr>
      <t xml:space="preserve">)</t>
    </r>
  </si>
  <si>
    <t xml:space="preserve">상품가 기준 수수료율</t>
  </si>
  <si>
    <t xml:space="preserve">배송비 기준 수수료율</t>
  </si>
  <si>
    <r>
      <rPr>
        <sz val="10"/>
        <rFont val="Noto Sans CJK SC"/>
        <family val="2"/>
      </rPr>
      <t xml:space="preserve">스마트스토어 </t>
    </r>
    <r>
      <rPr>
        <sz val="10"/>
        <rFont val="Malgun Gothic"/>
        <family val="0"/>
        <charset val="1"/>
      </rPr>
      <t xml:space="preserve">· </t>
    </r>
    <r>
      <rPr>
        <sz val="10"/>
        <rFont val="Noto Sans CJK SC"/>
        <family val="2"/>
      </rPr>
      <t xml:space="preserve">네이버 유입</t>
    </r>
  </si>
  <si>
    <t xml:space="preserve">-</t>
  </si>
  <si>
    <r>
      <rPr>
        <sz val="10"/>
        <rFont val="Noto Sans CJK SC"/>
        <family val="2"/>
      </rPr>
      <t xml:space="preserve">스마트스토어 </t>
    </r>
    <r>
      <rPr>
        <sz val="10"/>
        <rFont val="Malgun Gothic"/>
        <family val="0"/>
        <charset val="1"/>
      </rPr>
      <t xml:space="preserve">· </t>
    </r>
    <r>
      <rPr>
        <sz val="10"/>
        <rFont val="Noto Sans CJK SC"/>
        <family val="2"/>
      </rPr>
      <t xml:space="preserve">마케팅 링크</t>
    </r>
  </si>
  <si>
    <r>
      <rPr>
        <sz val="10"/>
        <rFont val="Noto Sans CJK SC"/>
        <family val="2"/>
      </rPr>
      <t xml:space="preserve">쿠팡 </t>
    </r>
    <r>
      <rPr>
        <sz val="10"/>
        <rFont val="Malgun Gothic"/>
        <family val="0"/>
        <charset val="1"/>
      </rPr>
      <t xml:space="preserve">· </t>
    </r>
    <r>
      <rPr>
        <sz val="10"/>
        <rFont val="Noto Sans CJK SC"/>
        <family val="2"/>
      </rPr>
      <t xml:space="preserve">가전</t>
    </r>
    <r>
      <rPr>
        <sz val="10"/>
        <rFont val="Malgun Gothic"/>
        <family val="0"/>
        <charset val="1"/>
      </rPr>
      <t xml:space="preserve">/</t>
    </r>
    <r>
      <rPr>
        <sz val="10"/>
        <rFont val="Noto Sans CJK SC"/>
        <family val="2"/>
      </rPr>
      <t xml:space="preserve">디지털</t>
    </r>
  </si>
  <si>
    <r>
      <rPr>
        <sz val="10"/>
        <rFont val="Noto Sans CJK SC"/>
        <family val="2"/>
      </rPr>
      <t xml:space="preserve">쿠팡 </t>
    </r>
    <r>
      <rPr>
        <sz val="10"/>
        <rFont val="Malgun Gothic"/>
        <family val="0"/>
        <charset val="1"/>
      </rPr>
      <t xml:space="preserve">· </t>
    </r>
    <r>
      <rPr>
        <sz val="10"/>
        <rFont val="Noto Sans CJK SC"/>
        <family val="2"/>
      </rPr>
      <t xml:space="preserve">생활용품</t>
    </r>
  </si>
  <si>
    <r>
      <rPr>
        <sz val="10"/>
        <rFont val="Noto Sans CJK SC"/>
        <family val="2"/>
      </rPr>
      <t xml:space="preserve">쿠팡 </t>
    </r>
    <r>
      <rPr>
        <sz val="10"/>
        <rFont val="Malgun Gothic"/>
        <family val="0"/>
        <charset val="1"/>
      </rPr>
      <t xml:space="preserve">· </t>
    </r>
    <r>
      <rPr>
        <sz val="10"/>
        <rFont val="Noto Sans CJK SC"/>
        <family val="2"/>
      </rPr>
      <t xml:space="preserve">뷰티</t>
    </r>
  </si>
  <si>
    <r>
      <rPr>
        <sz val="10"/>
        <rFont val="Noto Sans CJK SC"/>
        <family val="2"/>
      </rPr>
      <t xml:space="preserve">쿠팡 </t>
    </r>
    <r>
      <rPr>
        <sz val="10"/>
        <rFont val="Malgun Gothic"/>
        <family val="0"/>
        <charset val="1"/>
      </rPr>
      <t xml:space="preserve">· </t>
    </r>
    <r>
      <rPr>
        <sz val="10"/>
        <rFont val="Noto Sans CJK SC"/>
        <family val="2"/>
      </rPr>
      <t xml:space="preserve">출산</t>
    </r>
    <r>
      <rPr>
        <sz val="10"/>
        <rFont val="Malgun Gothic"/>
        <family val="0"/>
        <charset val="1"/>
      </rPr>
      <t xml:space="preserve">/</t>
    </r>
    <r>
      <rPr>
        <sz val="10"/>
        <rFont val="Noto Sans CJK SC"/>
        <family val="2"/>
      </rPr>
      <t xml:space="preserve">유아</t>
    </r>
  </si>
  <si>
    <r>
      <rPr>
        <sz val="10"/>
        <rFont val="Noto Sans CJK SC"/>
        <family val="2"/>
      </rPr>
      <t xml:space="preserve">쿠팡 </t>
    </r>
    <r>
      <rPr>
        <sz val="10"/>
        <rFont val="Malgun Gothic"/>
        <family val="0"/>
        <charset val="1"/>
      </rPr>
      <t xml:space="preserve">· </t>
    </r>
    <r>
      <rPr>
        <sz val="10"/>
        <rFont val="Noto Sans CJK SC"/>
        <family val="2"/>
      </rPr>
      <t xml:space="preserve">자동차용품</t>
    </r>
  </si>
  <si>
    <r>
      <rPr>
        <sz val="10"/>
        <rFont val="Noto Sans CJK SC"/>
        <family val="2"/>
      </rPr>
      <t xml:space="preserve">쿠팡 </t>
    </r>
    <r>
      <rPr>
        <sz val="10"/>
        <rFont val="Malgun Gothic"/>
        <family val="0"/>
        <charset val="1"/>
      </rPr>
      <t xml:space="preserve">· </t>
    </r>
    <r>
      <rPr>
        <sz val="10"/>
        <rFont val="Noto Sans CJK SC"/>
        <family val="2"/>
      </rPr>
      <t xml:space="preserve">패션</t>
    </r>
  </si>
  <si>
    <r>
      <rPr>
        <sz val="10"/>
        <rFont val="Noto Sans CJK SC"/>
        <family val="2"/>
      </rPr>
      <t xml:space="preserve">쿠팡 </t>
    </r>
    <r>
      <rPr>
        <sz val="10"/>
        <rFont val="Malgun Gothic"/>
        <family val="0"/>
        <charset val="1"/>
      </rPr>
      <t xml:space="preserve">· </t>
    </r>
    <r>
      <rPr>
        <sz val="10"/>
        <rFont val="Noto Sans CJK SC"/>
        <family val="2"/>
      </rPr>
      <t xml:space="preserve">식품</t>
    </r>
  </si>
  <si>
    <r>
      <rPr>
        <sz val="10"/>
        <rFont val="Noto Sans CJK SC"/>
        <family val="2"/>
      </rPr>
      <t xml:space="preserve">쿠팡 </t>
    </r>
    <r>
      <rPr>
        <sz val="10"/>
        <rFont val="Malgun Gothic"/>
        <family val="0"/>
        <charset val="1"/>
      </rPr>
      <t xml:space="preserve">· </t>
    </r>
    <r>
      <rPr>
        <sz val="10"/>
        <rFont val="Noto Sans CJK SC"/>
        <family val="2"/>
      </rPr>
      <t xml:space="preserve">문구</t>
    </r>
    <r>
      <rPr>
        <sz val="10"/>
        <rFont val="Malgun Gothic"/>
        <family val="0"/>
        <charset val="1"/>
      </rPr>
      <t xml:space="preserve">/</t>
    </r>
    <r>
      <rPr>
        <sz val="10"/>
        <rFont val="Noto Sans CJK SC"/>
        <family val="2"/>
      </rPr>
      <t xml:space="preserve">사무용품</t>
    </r>
  </si>
  <si>
    <r>
      <rPr>
        <sz val="10"/>
        <rFont val="Noto Sans CJK SC"/>
        <family val="2"/>
      </rPr>
      <t xml:space="preserve">쿠팡 </t>
    </r>
    <r>
      <rPr>
        <sz val="10"/>
        <rFont val="Malgun Gothic"/>
        <family val="0"/>
        <charset val="1"/>
      </rPr>
      <t xml:space="preserve">· </t>
    </r>
    <r>
      <rPr>
        <sz val="10"/>
        <rFont val="Noto Sans CJK SC"/>
        <family val="2"/>
      </rPr>
      <t xml:space="preserve">완구</t>
    </r>
    <r>
      <rPr>
        <sz val="10"/>
        <rFont val="Malgun Gothic"/>
        <family val="0"/>
        <charset val="1"/>
      </rPr>
      <t xml:space="preserve">/</t>
    </r>
    <r>
      <rPr>
        <sz val="10"/>
        <rFont val="Noto Sans CJK SC"/>
        <family val="2"/>
      </rPr>
      <t xml:space="preserve">취미</t>
    </r>
  </si>
  <si>
    <r>
      <rPr>
        <sz val="10"/>
        <rFont val="Noto Sans CJK SC"/>
        <family val="2"/>
      </rPr>
      <t xml:space="preserve">쿠팡 </t>
    </r>
    <r>
      <rPr>
        <sz val="10"/>
        <rFont val="Malgun Gothic"/>
        <family val="0"/>
        <charset val="1"/>
      </rPr>
      <t xml:space="preserve">· </t>
    </r>
    <r>
      <rPr>
        <sz val="10"/>
        <rFont val="Noto Sans CJK SC"/>
        <family val="2"/>
      </rPr>
      <t xml:space="preserve">도서</t>
    </r>
    <r>
      <rPr>
        <sz val="10"/>
        <rFont val="Malgun Gothic"/>
        <family val="0"/>
        <charset val="1"/>
      </rPr>
      <t xml:space="preserve">/</t>
    </r>
    <r>
      <rPr>
        <sz val="10"/>
        <rFont val="Noto Sans CJK SC"/>
        <family val="2"/>
      </rPr>
      <t xml:space="preserve">음반</t>
    </r>
  </si>
  <si>
    <r>
      <rPr>
        <sz val="10"/>
        <rFont val="Noto Sans CJK SC"/>
        <family val="2"/>
      </rPr>
      <t xml:space="preserve">쿠팡 </t>
    </r>
    <r>
      <rPr>
        <sz val="10"/>
        <rFont val="Malgun Gothic"/>
        <family val="0"/>
        <charset val="1"/>
      </rPr>
      <t xml:space="preserve">· </t>
    </r>
    <r>
      <rPr>
        <sz val="10"/>
        <rFont val="Noto Sans CJK SC"/>
        <family val="2"/>
      </rPr>
      <t xml:space="preserve">가구</t>
    </r>
    <r>
      <rPr>
        <sz val="10"/>
        <rFont val="Malgun Gothic"/>
        <family val="0"/>
        <charset val="1"/>
      </rPr>
      <t xml:space="preserve">/</t>
    </r>
    <r>
      <rPr>
        <sz val="10"/>
        <rFont val="Noto Sans CJK SC"/>
        <family val="2"/>
      </rPr>
      <t xml:space="preserve">홈인테리어</t>
    </r>
  </si>
  <si>
    <r>
      <rPr>
        <sz val="10"/>
        <rFont val="Noto Sans CJK SC"/>
        <family val="2"/>
      </rPr>
      <t xml:space="preserve">쿠팡 </t>
    </r>
    <r>
      <rPr>
        <sz val="10"/>
        <rFont val="Malgun Gothic"/>
        <family val="0"/>
        <charset val="1"/>
      </rPr>
      <t xml:space="preserve">· </t>
    </r>
    <r>
      <rPr>
        <sz val="10"/>
        <rFont val="Noto Sans CJK SC"/>
        <family val="2"/>
      </rPr>
      <t xml:space="preserve">주방용품</t>
    </r>
  </si>
  <si>
    <r>
      <rPr>
        <sz val="10"/>
        <rFont val="Noto Sans CJK SC"/>
        <family val="2"/>
      </rPr>
      <t xml:space="preserve">쿠팡 </t>
    </r>
    <r>
      <rPr>
        <sz val="10"/>
        <rFont val="Malgun Gothic"/>
        <family val="0"/>
        <charset val="1"/>
      </rPr>
      <t xml:space="preserve">· </t>
    </r>
    <r>
      <rPr>
        <sz val="10"/>
        <rFont val="Noto Sans CJK SC"/>
        <family val="2"/>
      </rPr>
      <t xml:space="preserve">스포츠</t>
    </r>
    <r>
      <rPr>
        <sz val="10"/>
        <rFont val="Malgun Gothic"/>
        <family val="0"/>
        <charset val="1"/>
      </rPr>
      <t xml:space="preserve">/</t>
    </r>
    <r>
      <rPr>
        <sz val="10"/>
        <rFont val="Noto Sans CJK SC"/>
        <family val="2"/>
      </rPr>
      <t xml:space="preserve">레저</t>
    </r>
  </si>
  <si>
    <r>
      <rPr>
        <sz val="10"/>
        <rFont val="Noto Sans CJK SC"/>
        <family val="2"/>
      </rPr>
      <t xml:space="preserve">쿠팡 </t>
    </r>
    <r>
      <rPr>
        <sz val="10"/>
        <rFont val="Malgun Gothic"/>
        <family val="0"/>
        <charset val="1"/>
      </rPr>
      <t xml:space="preserve">· </t>
    </r>
    <r>
      <rPr>
        <sz val="10"/>
        <rFont val="Noto Sans CJK SC"/>
        <family val="2"/>
      </rPr>
      <t xml:space="preserve">반려</t>
    </r>
    <r>
      <rPr>
        <sz val="10"/>
        <rFont val="Malgun Gothic"/>
        <family val="0"/>
        <charset val="1"/>
      </rPr>
      <t xml:space="preserve">/</t>
    </r>
    <r>
      <rPr>
        <sz val="10"/>
        <rFont val="Noto Sans CJK SC"/>
        <family val="2"/>
      </rPr>
      <t xml:space="preserve">애완용품</t>
    </r>
  </si>
  <si>
    <r>
      <rPr>
        <sz val="10"/>
        <rFont val="Noto Sans CJK SC"/>
        <family val="2"/>
      </rPr>
      <t xml:space="preserve">기타 마켓 </t>
    </r>
    <r>
      <rPr>
        <sz val="10"/>
        <rFont val="Malgun Gothic"/>
        <family val="0"/>
        <charset val="1"/>
      </rPr>
      <t xml:space="preserve">(</t>
    </r>
    <r>
      <rPr>
        <sz val="10"/>
        <rFont val="Noto Sans CJK SC"/>
        <family val="2"/>
      </rPr>
      <t xml:space="preserve">직접 입력</t>
    </r>
    <r>
      <rPr>
        <sz val="10"/>
        <rFont val="Malgun Gothic"/>
        <family val="0"/>
        <charset val="1"/>
      </rPr>
      <t xml:space="preserve">)</t>
    </r>
  </si>
  <si>
    <r>
      <rPr>
        <sz val="9"/>
        <color rgb="FF6B655C"/>
        <rFont val="Noto Sans CJK SC"/>
        <family val="2"/>
      </rPr>
      <t xml:space="preserve">※ 쿠팡 판매수수료는 부가세 별도로 보고 </t>
    </r>
    <r>
      <rPr>
        <sz val="9"/>
        <color rgb="FF6B655C"/>
        <rFont val="Malgun Gothic"/>
        <family val="0"/>
        <charset val="1"/>
      </rPr>
      <t xml:space="preserve">10%</t>
    </r>
    <r>
      <rPr>
        <sz val="9"/>
        <color rgb="FF6B655C"/>
        <rFont val="Noto Sans CJK SC"/>
        <family val="2"/>
      </rPr>
      <t xml:space="preserve">를 더해 보수적으로 계산합니다</t>
    </r>
    <r>
      <rPr>
        <sz val="9"/>
        <color rgb="FF6B655C"/>
        <rFont val="Malgun Gothic"/>
        <family val="0"/>
        <charset val="1"/>
      </rPr>
      <t xml:space="preserve">. </t>
    </r>
    <r>
      <rPr>
        <sz val="9"/>
        <color rgb="FF6B655C"/>
        <rFont val="Noto Sans CJK SC"/>
        <family val="2"/>
      </rPr>
      <t xml:space="preserve">카테고리 요율은 쿠팡 윙에서 확인하세요</t>
    </r>
    <r>
      <rPr>
        <sz val="9"/>
        <color rgb="FF6B655C"/>
        <rFont val="Malgun Gothic"/>
        <family val="0"/>
        <charset val="1"/>
      </rPr>
      <t xml:space="preserve">.</t>
    </r>
  </si>
  <si>
    <t xml:space="preserve">상품별 마진</t>
  </si>
  <si>
    <r>
      <rPr>
        <sz val="9"/>
        <color rgb="FF6B655C"/>
        <rFont val="Noto Sans CJK SC"/>
        <family val="2"/>
      </rPr>
      <t xml:space="preserve">노란 칸만 입력하세요</t>
    </r>
    <r>
      <rPr>
        <sz val="9"/>
        <color rgb="FF6B655C"/>
        <rFont val="Malgun Gothic"/>
        <family val="0"/>
        <charset val="1"/>
      </rPr>
      <t xml:space="preserve">. </t>
    </r>
    <r>
      <rPr>
        <sz val="9"/>
        <color rgb="FF6B655C"/>
        <rFont val="Noto Sans CJK SC"/>
        <family val="2"/>
      </rPr>
      <t xml:space="preserve">과세유형</t>
    </r>
    <r>
      <rPr>
        <sz val="9"/>
        <color rgb="FF6B655C"/>
        <rFont val="Malgun Gothic"/>
        <family val="0"/>
        <charset val="1"/>
      </rPr>
      <t xml:space="preserve">: </t>
    </r>
    <r>
      <rPr>
        <sz val="9"/>
        <color rgb="FF6B655C"/>
        <rFont val="Noto Sans CJK SC"/>
        <family val="2"/>
      </rPr>
      <t xml:space="preserve">간이 </t>
    </r>
    <r>
      <rPr>
        <sz val="9"/>
        <color rgb="FF6B655C"/>
        <rFont val="Malgun Gothic"/>
        <family val="0"/>
        <charset val="1"/>
      </rPr>
      <t xml:space="preserve">/ </t>
    </r>
    <r>
      <rPr>
        <sz val="9"/>
        <color rgb="FF6B655C"/>
        <rFont val="Noto Sans CJK SC"/>
        <family val="2"/>
      </rPr>
      <t xml:space="preserve">일반 </t>
    </r>
    <r>
      <rPr>
        <sz val="9"/>
        <color rgb="FF6B655C"/>
        <rFont val="Malgun Gothic"/>
        <family val="0"/>
        <charset val="1"/>
      </rPr>
      <t xml:space="preserve">/ </t>
    </r>
    <r>
      <rPr>
        <sz val="9"/>
        <color rgb="FF6B655C"/>
        <rFont val="Noto Sans CJK SC"/>
        <family val="2"/>
      </rPr>
      <t xml:space="preserve">없음</t>
    </r>
  </si>
  <si>
    <t xml:space="preserve">상품명</t>
  </si>
  <si>
    <t xml:space="preserve">과세유형</t>
  </si>
  <si>
    <t xml:space="preserve">판매가</t>
  </si>
  <si>
    <t xml:space="preserve">고객 배송비</t>
  </si>
  <si>
    <t xml:space="preserve">원가</t>
  </si>
  <si>
    <t xml:space="preserve">실제 택배비</t>
  </si>
  <si>
    <r>
      <rPr>
        <b val="true"/>
        <sz val="10"/>
        <color rgb="FFFFFFFF"/>
        <rFont val="Noto Sans CJK SC"/>
        <family val="2"/>
      </rPr>
      <t xml:space="preserve">포장</t>
    </r>
    <r>
      <rPr>
        <b val="true"/>
        <sz val="10"/>
        <color rgb="FFFFFFFF"/>
        <rFont val="Malgun Gothic"/>
        <family val="0"/>
        <charset val="1"/>
      </rPr>
      <t xml:space="preserve">·</t>
    </r>
    <r>
      <rPr>
        <b val="true"/>
        <sz val="10"/>
        <color rgb="FFFFFFFF"/>
        <rFont val="Noto Sans CJK SC"/>
        <family val="2"/>
      </rPr>
      <t xml:space="preserve">기타</t>
    </r>
  </si>
  <si>
    <t xml:space="preserve">광고비율</t>
  </si>
  <si>
    <t xml:space="preserve">결제금액</t>
  </si>
  <si>
    <t xml:space="preserve">마켓 수수료</t>
  </si>
  <si>
    <t xml:space="preserve">광고비</t>
  </si>
  <si>
    <r>
      <rPr>
        <b val="true"/>
        <sz val="10"/>
        <color rgb="FFFFFFFF"/>
        <rFont val="Noto Sans CJK SC"/>
        <family val="2"/>
      </rPr>
      <t xml:space="preserve">부가세</t>
    </r>
    <r>
      <rPr>
        <b val="true"/>
        <sz val="10"/>
        <color rgb="FFFFFFFF"/>
        <rFont val="Malgun Gothic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추정</t>
    </r>
    <r>
      <rPr>
        <b val="true"/>
        <sz val="10"/>
        <color rgb="FFFFFFFF"/>
        <rFont val="Malgun Gothic"/>
        <family val="0"/>
        <charset val="1"/>
      </rPr>
      <t xml:space="preserve">)</t>
    </r>
  </si>
  <si>
    <t xml:space="preserve">순이익</t>
  </si>
  <si>
    <t xml:space="preserve">마진율</t>
  </si>
  <si>
    <t xml:space="preserve">원가 대비 수익률</t>
  </si>
  <si>
    <t xml:space="preserve">요약</t>
  </si>
  <si>
    <r>
      <rPr>
        <sz val="10"/>
        <color rgb="FF0000FF"/>
        <rFont val="Noto Sans CJK SC"/>
        <family val="2"/>
      </rPr>
      <t xml:space="preserve">예시</t>
    </r>
    <r>
      <rPr>
        <sz val="10"/>
        <color rgb="FF0000FF"/>
        <rFont val="Malgun Gothic"/>
        <family val="0"/>
        <charset val="1"/>
      </rPr>
      <t xml:space="preserve">) </t>
    </r>
    <r>
      <rPr>
        <sz val="10"/>
        <color rgb="FF0000FF"/>
        <rFont val="Noto Sans CJK SC"/>
        <family val="2"/>
      </rPr>
      <t xml:space="preserve">무선 마우스</t>
    </r>
  </si>
  <si>
    <r>
      <rPr>
        <sz val="10"/>
        <color rgb="FF0000FF"/>
        <rFont val="Noto Sans CJK SC"/>
        <family val="2"/>
      </rPr>
      <t xml:space="preserve">스마트스토어 </t>
    </r>
    <r>
      <rPr>
        <sz val="10"/>
        <color rgb="FF0000FF"/>
        <rFont val="Malgun Gothic"/>
        <family val="0"/>
        <charset val="1"/>
      </rPr>
      <t xml:space="preserve">· </t>
    </r>
    <r>
      <rPr>
        <sz val="10"/>
        <color rgb="FF0000FF"/>
        <rFont val="Noto Sans CJK SC"/>
        <family val="2"/>
      </rPr>
      <t xml:space="preserve">네이버 유입</t>
    </r>
  </si>
  <si>
    <t xml:space="preserve">간이</t>
  </si>
  <si>
    <t xml:space="preserve">입력한 상품 수</t>
  </si>
  <si>
    <r>
      <rPr>
        <sz val="10"/>
        <color rgb="FF0000FF"/>
        <rFont val="Noto Sans CJK SC"/>
        <family val="2"/>
      </rPr>
      <t xml:space="preserve">쿠팡 </t>
    </r>
    <r>
      <rPr>
        <sz val="10"/>
        <color rgb="FF0000FF"/>
        <rFont val="Malgun Gothic"/>
        <family val="0"/>
        <charset val="1"/>
      </rPr>
      <t xml:space="preserve">· </t>
    </r>
    <r>
      <rPr>
        <sz val="10"/>
        <color rgb="FF0000FF"/>
        <rFont val="Noto Sans CJK SC"/>
        <family val="2"/>
      </rPr>
      <t xml:space="preserve">문구</t>
    </r>
    <r>
      <rPr>
        <sz val="10"/>
        <color rgb="FF0000FF"/>
        <rFont val="Malgun Gothic"/>
        <family val="0"/>
        <charset val="1"/>
      </rPr>
      <t xml:space="preserve">/</t>
    </r>
    <r>
      <rPr>
        <sz val="10"/>
        <color rgb="FF0000FF"/>
        <rFont val="Noto Sans CJK SC"/>
        <family val="2"/>
      </rPr>
      <t xml:space="preserve">사무용품</t>
    </r>
  </si>
  <si>
    <t xml:space="preserve">평균 마진율</t>
  </si>
  <si>
    <t xml:space="preserve">손해 상품 수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</si>
</sst>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;\(0.00%\);\-"/>
    <numFmt numFmtId="166" formatCode="#,##0;\(#,##0\);\-"/>
    <numFmt numFmtId="167" formatCode="0.0%;\(0.0%\);\-"/>
    <numFmt numFmtId="168" formatCode="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sz val="10"/>
      <name val="Malgun Gothic"/>
      <family val="0"/>
      <charset val="1"/>
    </font>
    <font>
      <sz val="10"/>
      <name val="Noto Sans CJK SC"/>
      <family val="2"/>
    </font>
    <font>
      <sz val="9"/>
      <color rgb="FF6B655C"/>
      <name val="Noto Sans CJK SC"/>
      <family val="2"/>
    </font>
    <font>
      <sz val="9"/>
      <color rgb="FF6B655C"/>
      <name val="Malgun Gothic"/>
      <family val="0"/>
      <charset val="1"/>
    </font>
    <font>
      <sz val="9"/>
      <color rgb="FFB4532A"/>
      <name val="Noto Sans CJK SC"/>
      <family val="2"/>
    </font>
    <font>
      <sz val="9"/>
      <color rgb="FFB4532A"/>
      <name val="Malgun Gothic"/>
      <family val="0"/>
      <charset val="1"/>
    </font>
    <font>
      <b val="true"/>
      <sz val="13"/>
      <name val="Noto Sans CJK SC"/>
      <family val="2"/>
    </font>
    <font>
      <b val="true"/>
      <sz val="10"/>
      <color rgb="FFFFFFFF"/>
      <name val="Noto Sans CJK SC"/>
      <family val="2"/>
    </font>
    <font>
      <sz val="10"/>
      <color rgb="FF0000FF"/>
      <name val="Malgun Gothic"/>
      <family val="0"/>
      <charset val="1"/>
    </font>
    <font>
      <b val="true"/>
      <sz val="12"/>
      <name val="Noto Sans CJK SC"/>
      <family val="2"/>
    </font>
    <font>
      <b val="true"/>
      <sz val="12"/>
      <name val="Malgun Gothic"/>
      <family val="0"/>
      <charset val="1"/>
    </font>
    <font>
      <b val="true"/>
      <sz val="10"/>
      <color rgb="FFFFFFFF"/>
      <name val="Malgun Gothic"/>
      <family val="0"/>
      <charset val="1"/>
    </font>
    <font>
      <sz val="10"/>
      <color rgb="FF0000FF"/>
      <name val="Noto Sans CJK SC"/>
      <family val="2"/>
    </font>
    <font>
      <b val="true"/>
      <sz val="10"/>
      <name val="Malgun Gothic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1D1A"/>
        <bgColor rgb="FF333300"/>
      </patternFill>
    </fill>
    <fill>
      <patternFill patternType="solid">
        <fgColor rgb="FFFFF2CC"/>
        <bgColor rgb="FFE7E1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7E1D6"/>
      </left>
      <right style="thin">
        <color rgb="FFE7E1D6"/>
      </right>
      <top style="thin">
        <color rgb="FFE7E1D6"/>
      </top>
      <bottom style="thin">
        <color rgb="FFE7E1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Malgun Gothic"/>
        <charset val="1"/>
        <family val="0"/>
        <b val="1"/>
        <color rgb="FFC00000"/>
        <sz val="1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E7E1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55C"/>
      <rgbColor rgb="FF969696"/>
      <rgbColor rgb="FF003366"/>
      <rgbColor rgb="FF339966"/>
      <rgbColor rgb="FF003300"/>
      <rgbColor rgb="FF333300"/>
      <rgbColor rgb="FFB4532A"/>
      <rgbColor rgb="FF993366"/>
      <rgbColor rgb="FF333399"/>
      <rgbColor rgb="FF1F1D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8" customFormat="false" ht="14.15" hidden="false" customHeight="false" outlineLevel="0" collapsed="false">
      <c r="A8" s="3" t="s">
        <v>5</v>
      </c>
    </row>
    <row r="9" customFormat="false" ht="14.15" hidden="false" customHeight="false" outlineLevel="0" collapsed="false">
      <c r="A9" s="4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6"/>
    <col collapsed="false" customWidth="true" hidden="false" outlineLevel="0" max="4" min="3" style="0" width="22"/>
  </cols>
  <sheetData>
    <row r="1" customFormat="false" ht="16.15" hidden="false" customHeight="false" outlineLevel="0" collapsed="false">
      <c r="A1" s="5" t="s">
        <v>7</v>
      </c>
    </row>
    <row r="3" customFormat="false" ht="15" hidden="false" customHeight="false" outlineLevel="0" collapsed="false">
      <c r="A3" s="6" t="s">
        <v>8</v>
      </c>
      <c r="B3" s="6" t="s">
        <v>9</v>
      </c>
      <c r="C3" s="6" t="s">
        <v>10</v>
      </c>
    </row>
    <row r="4" customFormat="false" ht="15" hidden="false" customHeight="false" outlineLevel="0" collapsed="false">
      <c r="A4" s="7" t="s">
        <v>11</v>
      </c>
      <c r="B4" s="8" t="n">
        <v>0.0198</v>
      </c>
      <c r="C4" s="3" t="s">
        <v>12</v>
      </c>
    </row>
    <row r="5" customFormat="false" ht="15" hidden="false" customHeight="false" outlineLevel="0" collapsed="false">
      <c r="A5" s="7" t="s">
        <v>13</v>
      </c>
      <c r="B5" s="8" t="n">
        <v>0.0273</v>
      </c>
      <c r="C5" s="3" t="s">
        <v>14</v>
      </c>
    </row>
    <row r="6" customFormat="false" ht="15" hidden="false" customHeight="false" outlineLevel="0" collapsed="false">
      <c r="A6" s="7" t="s">
        <v>15</v>
      </c>
      <c r="B6" s="8" t="n">
        <v>0.0091</v>
      </c>
      <c r="C6" s="3" t="s">
        <v>14</v>
      </c>
    </row>
    <row r="7" customFormat="false" ht="15" hidden="false" customHeight="false" outlineLevel="0" collapsed="false">
      <c r="A7" s="7" t="s">
        <v>16</v>
      </c>
      <c r="B7" s="8" t="n">
        <v>0.1</v>
      </c>
      <c r="C7" s="3" t="s">
        <v>17</v>
      </c>
    </row>
    <row r="8" customFormat="false" ht="15" hidden="false" customHeight="false" outlineLevel="0" collapsed="false">
      <c r="A8" s="7" t="s">
        <v>18</v>
      </c>
      <c r="B8" s="8" t="n">
        <v>0.033</v>
      </c>
      <c r="C8" s="3" t="s">
        <v>19</v>
      </c>
    </row>
    <row r="9" customFormat="false" ht="15" hidden="false" customHeight="false" outlineLevel="0" collapsed="false">
      <c r="A9" s="7" t="s">
        <v>20</v>
      </c>
      <c r="B9" s="8" t="n">
        <v>0.15</v>
      </c>
      <c r="C9" s="3" t="s">
        <v>21</v>
      </c>
    </row>
    <row r="10" customFormat="false" ht="15" hidden="false" customHeight="false" outlineLevel="0" collapsed="false">
      <c r="A10" s="7" t="s">
        <v>22</v>
      </c>
      <c r="B10" s="8" t="n">
        <v>0.005</v>
      </c>
      <c r="C10" s="3" t="s">
        <v>23</v>
      </c>
    </row>
    <row r="13" customFormat="false" ht="19.4" hidden="false" customHeight="false" outlineLevel="0" collapsed="false">
      <c r="A13" s="9" t="s">
        <v>24</v>
      </c>
    </row>
    <row r="14" customFormat="false" ht="15" hidden="false" customHeight="false" outlineLevel="0" collapsed="false">
      <c r="A14" s="6" t="s">
        <v>25</v>
      </c>
      <c r="B14" s="6" t="s">
        <v>26</v>
      </c>
      <c r="C14" s="6" t="s">
        <v>27</v>
      </c>
      <c r="D14" s="6" t="s">
        <v>28</v>
      </c>
    </row>
    <row r="15" customFormat="false" ht="15" hidden="false" customHeight="false" outlineLevel="0" collapsed="false">
      <c r="A15" s="7" t="s">
        <v>29</v>
      </c>
      <c r="B15" s="2" t="s">
        <v>30</v>
      </c>
      <c r="C15" s="10" t="n">
        <f aca="false">설정!$B$4+설정!$B$5*(1+설정!$B$7)</f>
        <v>0.04983</v>
      </c>
      <c r="D15" s="10" t="n">
        <f aca="false">설정!$B$4</f>
        <v>0.0198</v>
      </c>
    </row>
    <row r="16" customFormat="false" ht="15" hidden="false" customHeight="false" outlineLevel="0" collapsed="false">
      <c r="A16" s="7" t="s">
        <v>31</v>
      </c>
      <c r="B16" s="2" t="s">
        <v>30</v>
      </c>
      <c r="C16" s="10" t="n">
        <f aca="false">설정!$B$4+설정!$B$6*(1+설정!$B$7)</f>
        <v>0.02981</v>
      </c>
      <c r="D16" s="10" t="n">
        <f aca="false">설정!$B$4</f>
        <v>0.0198</v>
      </c>
    </row>
    <row r="17" customFormat="false" ht="15" hidden="false" customHeight="false" outlineLevel="0" collapsed="false">
      <c r="A17" s="7" t="s">
        <v>32</v>
      </c>
      <c r="B17" s="8" t="n">
        <v>0.078</v>
      </c>
      <c r="C17" s="10" t="n">
        <f aca="false">B17*(1+설정!$B$7)</f>
        <v>0.0858</v>
      </c>
      <c r="D17" s="10" t="n">
        <f aca="false">설정!$B$8</f>
        <v>0.033</v>
      </c>
    </row>
    <row r="18" customFormat="false" ht="15" hidden="false" customHeight="false" outlineLevel="0" collapsed="false">
      <c r="A18" s="7" t="s">
        <v>33</v>
      </c>
      <c r="B18" s="8" t="n">
        <v>0.078</v>
      </c>
      <c r="C18" s="10" t="n">
        <f aca="false">B18*(1+설정!$B$7)</f>
        <v>0.0858</v>
      </c>
      <c r="D18" s="10" t="n">
        <f aca="false">설정!$B$8</f>
        <v>0.033</v>
      </c>
    </row>
    <row r="19" customFormat="false" ht="15" hidden="false" customHeight="false" outlineLevel="0" collapsed="false">
      <c r="A19" s="7" t="s">
        <v>34</v>
      </c>
      <c r="B19" s="8" t="n">
        <v>0.096</v>
      </c>
      <c r="C19" s="10" t="n">
        <f aca="false">B19*(1+설정!$B$7)</f>
        <v>0.1056</v>
      </c>
      <c r="D19" s="10" t="n">
        <f aca="false">설정!$B$8</f>
        <v>0.033</v>
      </c>
    </row>
    <row r="20" customFormat="false" ht="15" hidden="false" customHeight="false" outlineLevel="0" collapsed="false">
      <c r="A20" s="7" t="s">
        <v>35</v>
      </c>
      <c r="B20" s="8" t="n">
        <v>0.1</v>
      </c>
      <c r="C20" s="10" t="n">
        <f aca="false">B20*(1+설정!$B$7)</f>
        <v>0.11</v>
      </c>
      <c r="D20" s="10" t="n">
        <f aca="false">설정!$B$8</f>
        <v>0.033</v>
      </c>
    </row>
    <row r="21" customFormat="false" ht="15" hidden="false" customHeight="false" outlineLevel="0" collapsed="false">
      <c r="A21" s="7" t="s">
        <v>36</v>
      </c>
      <c r="B21" s="8" t="n">
        <v>0.1</v>
      </c>
      <c r="C21" s="10" t="n">
        <f aca="false">B21*(1+설정!$B$7)</f>
        <v>0.11</v>
      </c>
      <c r="D21" s="10" t="n">
        <f aca="false">설정!$B$8</f>
        <v>0.033</v>
      </c>
    </row>
    <row r="22" customFormat="false" ht="15" hidden="false" customHeight="false" outlineLevel="0" collapsed="false">
      <c r="A22" s="7" t="s">
        <v>37</v>
      </c>
      <c r="B22" s="8" t="n">
        <v>0.105</v>
      </c>
      <c r="C22" s="10" t="n">
        <f aca="false">B22*(1+설정!$B$7)</f>
        <v>0.1155</v>
      </c>
      <c r="D22" s="10" t="n">
        <f aca="false">설정!$B$8</f>
        <v>0.033</v>
      </c>
    </row>
    <row r="23" customFormat="false" ht="15" hidden="false" customHeight="false" outlineLevel="0" collapsed="false">
      <c r="A23" s="7" t="s">
        <v>38</v>
      </c>
      <c r="B23" s="8" t="n">
        <v>0.106</v>
      </c>
      <c r="C23" s="10" t="n">
        <f aca="false">B23*(1+설정!$B$7)</f>
        <v>0.1166</v>
      </c>
      <c r="D23" s="10" t="n">
        <f aca="false">설정!$B$8</f>
        <v>0.033</v>
      </c>
    </row>
    <row r="24" customFormat="false" ht="15" hidden="false" customHeight="false" outlineLevel="0" collapsed="false">
      <c r="A24" s="7" t="s">
        <v>39</v>
      </c>
      <c r="B24" s="8" t="n">
        <v>0.108</v>
      </c>
      <c r="C24" s="10" t="n">
        <f aca="false">B24*(1+설정!$B$7)</f>
        <v>0.1188</v>
      </c>
      <c r="D24" s="10" t="n">
        <f aca="false">설정!$B$8</f>
        <v>0.033</v>
      </c>
    </row>
    <row r="25" customFormat="false" ht="15" hidden="false" customHeight="false" outlineLevel="0" collapsed="false">
      <c r="A25" s="7" t="s">
        <v>40</v>
      </c>
      <c r="B25" s="8" t="n">
        <v>0.108</v>
      </c>
      <c r="C25" s="10" t="n">
        <f aca="false">B25*(1+설정!$B$7)</f>
        <v>0.1188</v>
      </c>
      <c r="D25" s="10" t="n">
        <f aca="false">설정!$B$8</f>
        <v>0.033</v>
      </c>
    </row>
    <row r="26" customFormat="false" ht="15" hidden="false" customHeight="false" outlineLevel="0" collapsed="false">
      <c r="A26" s="7" t="s">
        <v>41</v>
      </c>
      <c r="B26" s="8" t="n">
        <v>0.108</v>
      </c>
      <c r="C26" s="10" t="n">
        <f aca="false">B26*(1+설정!$B$7)</f>
        <v>0.1188</v>
      </c>
      <c r="D26" s="10" t="n">
        <f aca="false">설정!$B$8</f>
        <v>0.033</v>
      </c>
    </row>
    <row r="27" customFormat="false" ht="15" hidden="false" customHeight="false" outlineLevel="0" collapsed="false">
      <c r="A27" s="7" t="s">
        <v>42</v>
      </c>
      <c r="B27" s="8" t="n">
        <v>0.108</v>
      </c>
      <c r="C27" s="10" t="n">
        <f aca="false">B27*(1+설정!$B$7)</f>
        <v>0.1188</v>
      </c>
      <c r="D27" s="10" t="n">
        <f aca="false">설정!$B$8</f>
        <v>0.033</v>
      </c>
    </row>
    <row r="28" customFormat="false" ht="15" hidden="false" customHeight="false" outlineLevel="0" collapsed="false">
      <c r="A28" s="7" t="s">
        <v>43</v>
      </c>
      <c r="B28" s="8" t="n">
        <v>0.108</v>
      </c>
      <c r="C28" s="10" t="n">
        <f aca="false">B28*(1+설정!$B$7)</f>
        <v>0.1188</v>
      </c>
      <c r="D28" s="10" t="n">
        <f aca="false">설정!$B$8</f>
        <v>0.033</v>
      </c>
    </row>
    <row r="29" customFormat="false" ht="15" hidden="false" customHeight="false" outlineLevel="0" collapsed="false">
      <c r="A29" s="7" t="s">
        <v>44</v>
      </c>
      <c r="B29" s="8" t="n">
        <v>0.108</v>
      </c>
      <c r="C29" s="10" t="n">
        <f aca="false">B29*(1+설정!$B$7)</f>
        <v>0.1188</v>
      </c>
      <c r="D29" s="10" t="n">
        <f aca="false">설정!$B$8</f>
        <v>0.033</v>
      </c>
    </row>
    <row r="30" customFormat="false" ht="15" hidden="false" customHeight="false" outlineLevel="0" collapsed="false">
      <c r="A30" s="7" t="s">
        <v>45</v>
      </c>
      <c r="B30" s="8" t="n">
        <v>0.108</v>
      </c>
      <c r="C30" s="10" t="n">
        <f aca="false">B30*(1+설정!$B$7)</f>
        <v>0.1188</v>
      </c>
      <c r="D30" s="10" t="n">
        <f aca="false">설정!$B$8</f>
        <v>0.033</v>
      </c>
    </row>
    <row r="31" customFormat="false" ht="15" hidden="false" customHeight="false" outlineLevel="0" collapsed="false">
      <c r="A31" s="7" t="s">
        <v>46</v>
      </c>
      <c r="B31" s="8" t="n">
        <v>0.12</v>
      </c>
      <c r="C31" s="10" t="n">
        <f aca="false">B31</f>
        <v>0.12</v>
      </c>
      <c r="D31" s="8" t="n">
        <v>0.12</v>
      </c>
    </row>
    <row r="33" customFormat="false" ht="15" hidden="false" customHeight="false" outlineLevel="0" collapsed="false">
      <c r="A33" s="3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6"/>
    <col collapsed="false" customWidth="true" hidden="false" outlineLevel="0" max="3" min="3" style="0" width="10"/>
    <col collapsed="false" customWidth="true" hidden="false" outlineLevel="0" max="7" min="4" style="0" width="11"/>
    <col collapsed="false" customWidth="true" hidden="false" outlineLevel="0" max="8" min="8" style="0" width="10"/>
    <col collapsed="false" customWidth="true" hidden="false" outlineLevel="0" max="9" min="9" style="0" width="9"/>
    <col collapsed="false" customWidth="true" hidden="false" outlineLevel="0" max="11" min="10" style="0" width="11"/>
    <col collapsed="false" customWidth="true" hidden="false" outlineLevel="0" max="12" min="12" style="0" width="10"/>
    <col collapsed="false" customWidth="true" hidden="false" outlineLevel="0" max="14" min="13" style="0" width="11"/>
    <col collapsed="false" customWidth="true" hidden="false" outlineLevel="0" max="15" min="15" style="0" width="9"/>
    <col collapsed="false" customWidth="true" hidden="false" outlineLevel="0" max="16" min="16" style="0" width="12"/>
    <col collapsed="false" customWidth="true" hidden="false" outlineLevel="0" max="18" min="18" style="0" width="16"/>
    <col collapsed="false" customWidth="true" hidden="false" outlineLevel="0" max="19" min="19" style="0" width="12"/>
  </cols>
  <sheetData>
    <row r="1" customFormat="false" ht="16.15" hidden="false" customHeight="false" outlineLevel="0" collapsed="false">
      <c r="A1" s="5" t="s">
        <v>48</v>
      </c>
    </row>
    <row r="2" customFormat="false" ht="15" hidden="false" customHeight="false" outlineLevel="0" collapsed="false">
      <c r="A2" s="3" t="s">
        <v>49</v>
      </c>
    </row>
    <row r="4" customFormat="false" ht="30" hidden="false" customHeight="true" outlineLevel="0" collapsed="false">
      <c r="A4" s="11" t="s">
        <v>50</v>
      </c>
      <c r="B4" s="11" t="s">
        <v>25</v>
      </c>
      <c r="C4" s="11" t="s">
        <v>51</v>
      </c>
      <c r="D4" s="11" t="s">
        <v>52</v>
      </c>
      <c r="E4" s="11" t="s">
        <v>53</v>
      </c>
      <c r="F4" s="11" t="s">
        <v>54</v>
      </c>
      <c r="G4" s="11" t="s">
        <v>55</v>
      </c>
      <c r="H4" s="11" t="s">
        <v>56</v>
      </c>
      <c r="I4" s="11" t="s">
        <v>57</v>
      </c>
      <c r="J4" s="11" t="s">
        <v>58</v>
      </c>
      <c r="K4" s="11" t="s">
        <v>59</v>
      </c>
      <c r="L4" s="11" t="s">
        <v>60</v>
      </c>
      <c r="M4" s="11" t="s">
        <v>61</v>
      </c>
      <c r="N4" s="11" t="s">
        <v>62</v>
      </c>
      <c r="O4" s="11" t="s">
        <v>63</v>
      </c>
      <c r="P4" s="11" t="s">
        <v>64</v>
      </c>
      <c r="R4" s="6" t="s">
        <v>65</v>
      </c>
      <c r="S4" s="12"/>
    </row>
    <row r="5" customFormat="false" ht="15" hidden="false" customHeight="false" outlineLevel="0" collapsed="false">
      <c r="A5" s="13" t="s">
        <v>66</v>
      </c>
      <c r="B5" s="13" t="s">
        <v>67</v>
      </c>
      <c r="C5" s="13" t="s">
        <v>68</v>
      </c>
      <c r="D5" s="14" t="n">
        <v>29900</v>
      </c>
      <c r="E5" s="14" t="n">
        <v>0</v>
      </c>
      <c r="F5" s="14" t="n">
        <v>12000</v>
      </c>
      <c r="G5" s="14" t="n">
        <v>3300</v>
      </c>
      <c r="H5" s="14" t="n">
        <v>500</v>
      </c>
      <c r="I5" s="15" t="n">
        <v>0</v>
      </c>
      <c r="J5" s="16" t="n">
        <f aca="false">IF($D5="","",D5+E5)</f>
        <v>29900</v>
      </c>
      <c r="K5" s="16" t="n">
        <f aca="false">IF($D5="","",D5*IFERROR(INDEX(설정!$C$15:$C$31,MATCH(B5,설정!$A$15:$A$31,0)),0)+E5*IFERROR(INDEX(설정!$D$15:$D$31,MATCH(B5,설정!$A$15:$A$31,0)),0))</f>
        <v>1489.917</v>
      </c>
      <c r="L5" s="16" t="n">
        <f aca="false">IF($D5="","",J5*I5)</f>
        <v>0</v>
      </c>
      <c r="M5" s="16" t="n">
        <f aca="false">IF($D5="","",IF(C5="일반",(J5-(F5+G5+H5+K5+L5))/11,IF(C5="없음",0,MAX(0,J5*설정!$B$9*0.1-(F5+G5+H5)*설정!$B$10))))</f>
        <v>369.5</v>
      </c>
      <c r="N5" s="16" t="n">
        <f aca="false">IF($D5="","",J5-K5-F5-G5-H5-L5-M5)</f>
        <v>12240.583</v>
      </c>
      <c r="O5" s="17" t="n">
        <f aca="false">IF($D5="","",IF(J5&gt;0,N5/J5,0))</f>
        <v>0.409384046822742</v>
      </c>
      <c r="P5" s="17" t="n">
        <f aca="false">IF($D5="","",IF(F5&gt;0,N5/F5,0))</f>
        <v>1.02004858333333</v>
      </c>
      <c r="R5" s="7" t="s">
        <v>69</v>
      </c>
      <c r="S5" s="18" t="n">
        <f aca="false">COUNT(D5:D104)</f>
        <v>2</v>
      </c>
    </row>
    <row r="6" customFormat="false" ht="15" hidden="false" customHeight="false" outlineLevel="0" collapsed="false">
      <c r="A6" s="13" t="s">
        <v>66</v>
      </c>
      <c r="B6" s="13" t="s">
        <v>70</v>
      </c>
      <c r="C6" s="13" t="s">
        <v>68</v>
      </c>
      <c r="D6" s="14" t="n">
        <v>29900</v>
      </c>
      <c r="E6" s="14" t="n">
        <v>0</v>
      </c>
      <c r="F6" s="14" t="n">
        <v>12000</v>
      </c>
      <c r="G6" s="14" t="n">
        <v>3300</v>
      </c>
      <c r="H6" s="14" t="n">
        <v>500</v>
      </c>
      <c r="I6" s="15" t="n">
        <v>0</v>
      </c>
      <c r="J6" s="16" t="n">
        <f aca="false">IF($D6="","",D6+E6)</f>
        <v>29900</v>
      </c>
      <c r="K6" s="16" t="n">
        <f aca="false">IF($D6="","",D6*IFERROR(INDEX(설정!$C$15:$C$31,MATCH(B6,설정!$A$15:$A$31,0)),0)+E6*IFERROR(INDEX(설정!$D$15:$D$31,MATCH(B6,설정!$A$15:$A$31,0)),0))</f>
        <v>3552.12</v>
      </c>
      <c r="L6" s="16" t="n">
        <f aca="false">IF($D6="","",J6*I6)</f>
        <v>0</v>
      </c>
      <c r="M6" s="16" t="n">
        <f aca="false">IF($D6="","",IF(C6="일반",(J6-(F6+G6+H6+K6+L6))/11,IF(C6="없음",0,MAX(0,J6*설정!$B$9*0.1-(F6+G6+H6)*설정!$B$10))))</f>
        <v>369.5</v>
      </c>
      <c r="N6" s="16" t="n">
        <f aca="false">IF($D6="","",J6-K6-F6-G6-H6-L6-M6)</f>
        <v>10178.38</v>
      </c>
      <c r="O6" s="17" t="n">
        <f aca="false">IF($D6="","",IF(J6&gt;0,N6/J6,0))</f>
        <v>0.340414046822743</v>
      </c>
      <c r="P6" s="17" t="n">
        <f aca="false">IF($D6="","",IF(F6&gt;0,N6/F6,0))</f>
        <v>0.848198333333333</v>
      </c>
      <c r="R6" s="7" t="s">
        <v>71</v>
      </c>
      <c r="S6" s="19" t="n">
        <f aca="false">IFERROR(AVERAGE(O5:O104),0)</f>
        <v>0.374899046822742</v>
      </c>
    </row>
    <row r="7" customFormat="false" ht="15" hidden="false" customHeight="false" outlineLevel="0" collapsed="false">
      <c r="A7" s="13"/>
      <c r="B7" s="13"/>
      <c r="C7" s="13"/>
      <c r="D7" s="14"/>
      <c r="E7" s="14"/>
      <c r="F7" s="14"/>
      <c r="G7" s="14"/>
      <c r="H7" s="14"/>
      <c r="I7" s="15"/>
      <c r="J7" s="16" t="str">
        <f aca="false">IF($D7="","",D7+E7)</f>
        <v/>
      </c>
      <c r="K7" s="16" t="str">
        <f aca="false">IF($D7="","",D7*IFERROR(INDEX(설정!$C$15:$C$31,MATCH(B7,설정!$A$15:$A$31,0)),0)+E7*IFERROR(INDEX(설정!$D$15:$D$31,MATCH(B7,설정!$A$15:$A$31,0)),0))</f>
        <v/>
      </c>
      <c r="L7" s="16" t="str">
        <f aca="false">IF($D7="","",J7*I7)</f>
        <v/>
      </c>
      <c r="M7" s="16" t="str">
        <f aca="false">IF($D7="","",IF(C7="일반",(J7-(F7+G7+H7+K7+L7))/11,IF(C7="없음",0,MAX(0,J7*설정!$B$9*0.1-(F7+G7+H7)*설정!$B$10))))</f>
        <v/>
      </c>
      <c r="N7" s="16" t="str">
        <f aca="false">IF($D7="","",J7-K7-F7-G7-H7-L7-M7)</f>
        <v/>
      </c>
      <c r="O7" s="17" t="str">
        <f aca="false">IF($D7="","",IF(J7&gt;0,N7/J7,0))</f>
        <v/>
      </c>
      <c r="P7" s="17" t="str">
        <f aca="false">IF($D7="","",IF(F7&gt;0,N7/F7,0))</f>
        <v/>
      </c>
      <c r="R7" s="7" t="s">
        <v>72</v>
      </c>
      <c r="S7" s="18" t="n">
        <f aca="false">COUNTIF(N5:N104,"&lt;0")</f>
        <v>0</v>
      </c>
    </row>
    <row r="8" customFormat="false" ht="15" hidden="false" customHeight="false" outlineLevel="0" collapsed="false">
      <c r="A8" s="13"/>
      <c r="B8" s="13"/>
      <c r="C8" s="13"/>
      <c r="D8" s="14"/>
      <c r="E8" s="14"/>
      <c r="F8" s="14"/>
      <c r="G8" s="14"/>
      <c r="H8" s="14"/>
      <c r="I8" s="15"/>
      <c r="J8" s="16" t="str">
        <f aca="false">IF($D8="","",D8+E8)</f>
        <v/>
      </c>
      <c r="K8" s="16" t="str">
        <f aca="false">IF($D8="","",D8*IFERROR(INDEX(설정!$C$15:$C$31,MATCH(B8,설정!$A$15:$A$31,0)),0)+E8*IFERROR(INDEX(설정!$D$15:$D$31,MATCH(B8,설정!$A$15:$A$31,0)),0))</f>
        <v/>
      </c>
      <c r="L8" s="16" t="str">
        <f aca="false">IF($D8="","",J8*I8)</f>
        <v/>
      </c>
      <c r="M8" s="16" t="str">
        <f aca="false">IF($D8="","",IF(C8="일반",(J8-(F8+G8+H8+K8+L8))/11,IF(C8="없음",0,MAX(0,J8*설정!$B$9*0.1-(F8+G8+H8)*설정!$B$10))))</f>
        <v/>
      </c>
      <c r="N8" s="16" t="str">
        <f aca="false">IF($D8="","",J8-K8-F8-G8-H8-L8-M8)</f>
        <v/>
      </c>
      <c r="O8" s="17" t="str">
        <f aca="false">IF($D8="","",IF(J8&gt;0,N8/J8,0))</f>
        <v/>
      </c>
      <c r="P8" s="17" t="str">
        <f aca="false">IF($D8="","",IF(F8&gt;0,N8/F8,0))</f>
        <v/>
      </c>
    </row>
    <row r="9" customFormat="false" ht="15" hidden="false" customHeight="false" outlineLevel="0" collapsed="false">
      <c r="A9" s="13"/>
      <c r="B9" s="13"/>
      <c r="C9" s="13"/>
      <c r="D9" s="14"/>
      <c r="E9" s="14"/>
      <c r="F9" s="14"/>
      <c r="G9" s="14"/>
      <c r="H9" s="14"/>
      <c r="I9" s="15"/>
      <c r="J9" s="16" t="str">
        <f aca="false">IF($D9="","",D9+E9)</f>
        <v/>
      </c>
      <c r="K9" s="16" t="str">
        <f aca="false">IF($D9="","",D9*IFERROR(INDEX(설정!$C$15:$C$31,MATCH(B9,설정!$A$15:$A$31,0)),0)+E9*IFERROR(INDEX(설정!$D$15:$D$31,MATCH(B9,설정!$A$15:$A$31,0)),0))</f>
        <v/>
      </c>
      <c r="L9" s="16" t="str">
        <f aca="false">IF($D9="","",J9*I9)</f>
        <v/>
      </c>
      <c r="M9" s="16" t="str">
        <f aca="false">IF($D9="","",IF(C9="일반",(J9-(F9+G9+H9+K9+L9))/11,IF(C9="없음",0,MAX(0,J9*설정!$B$9*0.1-(F9+G9+H9)*설정!$B$10))))</f>
        <v/>
      </c>
      <c r="N9" s="16" t="str">
        <f aca="false">IF($D9="","",J9-K9-F9-G9-H9-L9-M9)</f>
        <v/>
      </c>
      <c r="O9" s="17" t="str">
        <f aca="false">IF($D9="","",IF(J9&gt;0,N9/J9,0))</f>
        <v/>
      </c>
      <c r="P9" s="17" t="str">
        <f aca="false">IF($D9="","",IF(F9&gt;0,N9/F9,0))</f>
        <v/>
      </c>
    </row>
    <row r="10" customFormat="false" ht="15" hidden="false" customHeight="false" outlineLevel="0" collapsed="false">
      <c r="A10" s="13"/>
      <c r="B10" s="13"/>
      <c r="C10" s="13"/>
      <c r="D10" s="14"/>
      <c r="E10" s="14"/>
      <c r="F10" s="14"/>
      <c r="G10" s="14"/>
      <c r="H10" s="14"/>
      <c r="I10" s="15"/>
      <c r="J10" s="16" t="str">
        <f aca="false">IF($D10="","",D10+E10)</f>
        <v/>
      </c>
      <c r="K10" s="16" t="str">
        <f aca="false">IF($D10="","",D10*IFERROR(INDEX(설정!$C$15:$C$31,MATCH(B10,설정!$A$15:$A$31,0)),0)+E10*IFERROR(INDEX(설정!$D$15:$D$31,MATCH(B10,설정!$A$15:$A$31,0)),0))</f>
        <v/>
      </c>
      <c r="L10" s="16" t="str">
        <f aca="false">IF($D10="","",J10*I10)</f>
        <v/>
      </c>
      <c r="M10" s="16" t="str">
        <f aca="false">IF($D10="","",IF(C10="일반",(J10-(F10+G10+H10+K10+L10))/11,IF(C10="없음",0,MAX(0,J10*설정!$B$9*0.1-(F10+G10+H10)*설정!$B$10))))</f>
        <v/>
      </c>
      <c r="N10" s="16" t="str">
        <f aca="false">IF($D10="","",J10-K10-F10-G10-H10-L10-M10)</f>
        <v/>
      </c>
      <c r="O10" s="17" t="str">
        <f aca="false">IF($D10="","",IF(J10&gt;0,N10/J10,0))</f>
        <v/>
      </c>
      <c r="P10" s="17" t="str">
        <f aca="false">IF($D10="","",IF(F10&gt;0,N10/F10,0))</f>
        <v/>
      </c>
    </row>
    <row r="11" customFormat="false" ht="15" hidden="false" customHeight="false" outlineLevel="0" collapsed="false">
      <c r="A11" s="13"/>
      <c r="B11" s="13"/>
      <c r="C11" s="13"/>
      <c r="D11" s="14"/>
      <c r="E11" s="14"/>
      <c r="F11" s="14"/>
      <c r="G11" s="14"/>
      <c r="H11" s="14"/>
      <c r="I11" s="15"/>
      <c r="J11" s="16" t="str">
        <f aca="false">IF($D11="","",D11+E11)</f>
        <v/>
      </c>
      <c r="K11" s="16" t="str">
        <f aca="false">IF($D11="","",D11*IFERROR(INDEX(설정!$C$15:$C$31,MATCH(B11,설정!$A$15:$A$31,0)),0)+E11*IFERROR(INDEX(설정!$D$15:$D$31,MATCH(B11,설정!$A$15:$A$31,0)),0))</f>
        <v/>
      </c>
      <c r="L11" s="16" t="str">
        <f aca="false">IF($D11="","",J11*I11)</f>
        <v/>
      </c>
      <c r="M11" s="16" t="str">
        <f aca="false">IF($D11="","",IF(C11="일반",(J11-(F11+G11+H11+K11+L11))/11,IF(C11="없음",0,MAX(0,J11*설정!$B$9*0.1-(F11+G11+H11)*설정!$B$10))))</f>
        <v/>
      </c>
      <c r="N11" s="16" t="str">
        <f aca="false">IF($D11="","",J11-K11-F11-G11-H11-L11-M11)</f>
        <v/>
      </c>
      <c r="O11" s="17" t="str">
        <f aca="false">IF($D11="","",IF(J11&gt;0,N11/J11,0))</f>
        <v/>
      </c>
      <c r="P11" s="17" t="str">
        <f aca="false">IF($D11="","",IF(F11&gt;0,N11/F11,0))</f>
        <v/>
      </c>
    </row>
    <row r="12" customFormat="false" ht="15" hidden="false" customHeight="false" outlineLevel="0" collapsed="false">
      <c r="A12" s="13"/>
      <c r="B12" s="13"/>
      <c r="C12" s="13"/>
      <c r="D12" s="14"/>
      <c r="E12" s="14"/>
      <c r="F12" s="14"/>
      <c r="G12" s="14"/>
      <c r="H12" s="14"/>
      <c r="I12" s="15"/>
      <c r="J12" s="16" t="str">
        <f aca="false">IF($D12="","",D12+E12)</f>
        <v/>
      </c>
      <c r="K12" s="16" t="str">
        <f aca="false">IF($D12="","",D12*IFERROR(INDEX(설정!$C$15:$C$31,MATCH(B12,설정!$A$15:$A$31,0)),0)+E12*IFERROR(INDEX(설정!$D$15:$D$31,MATCH(B12,설정!$A$15:$A$31,0)),0))</f>
        <v/>
      </c>
      <c r="L12" s="16" t="str">
        <f aca="false">IF($D12="","",J12*I12)</f>
        <v/>
      </c>
      <c r="M12" s="16" t="str">
        <f aca="false">IF($D12="","",IF(C12="일반",(J12-(F12+G12+H12+K12+L12))/11,IF(C12="없음",0,MAX(0,J12*설정!$B$9*0.1-(F12+G12+H12)*설정!$B$10))))</f>
        <v/>
      </c>
      <c r="N12" s="16" t="str">
        <f aca="false">IF($D12="","",J12-K12-F12-G12-H12-L12-M12)</f>
        <v/>
      </c>
      <c r="O12" s="17" t="str">
        <f aca="false">IF($D12="","",IF(J12&gt;0,N12/J12,0))</f>
        <v/>
      </c>
      <c r="P12" s="17" t="str">
        <f aca="false">IF($D12="","",IF(F12&gt;0,N12/F12,0))</f>
        <v/>
      </c>
    </row>
    <row r="13" customFormat="false" ht="15" hidden="false" customHeight="false" outlineLevel="0" collapsed="false">
      <c r="A13" s="13"/>
      <c r="B13" s="13"/>
      <c r="C13" s="13"/>
      <c r="D13" s="14"/>
      <c r="E13" s="14"/>
      <c r="F13" s="14"/>
      <c r="G13" s="14"/>
      <c r="H13" s="14"/>
      <c r="I13" s="15"/>
      <c r="J13" s="16" t="str">
        <f aca="false">IF($D13="","",D13+E13)</f>
        <v/>
      </c>
      <c r="K13" s="16" t="str">
        <f aca="false">IF($D13="","",D13*IFERROR(INDEX(설정!$C$15:$C$31,MATCH(B13,설정!$A$15:$A$31,0)),0)+E13*IFERROR(INDEX(설정!$D$15:$D$31,MATCH(B13,설정!$A$15:$A$31,0)),0))</f>
        <v/>
      </c>
      <c r="L13" s="16" t="str">
        <f aca="false">IF($D13="","",J13*I13)</f>
        <v/>
      </c>
      <c r="M13" s="16" t="str">
        <f aca="false">IF($D13="","",IF(C13="일반",(J13-(F13+G13+H13+K13+L13))/11,IF(C13="없음",0,MAX(0,J13*설정!$B$9*0.1-(F13+G13+H13)*설정!$B$10))))</f>
        <v/>
      </c>
      <c r="N13" s="16" t="str">
        <f aca="false">IF($D13="","",J13-K13-F13-G13-H13-L13-M13)</f>
        <v/>
      </c>
      <c r="O13" s="17" t="str">
        <f aca="false">IF($D13="","",IF(J13&gt;0,N13/J13,0))</f>
        <v/>
      </c>
      <c r="P13" s="17" t="str">
        <f aca="false">IF($D13="","",IF(F13&gt;0,N13/F13,0))</f>
        <v/>
      </c>
    </row>
    <row r="14" customFormat="false" ht="15" hidden="false" customHeight="false" outlineLevel="0" collapsed="false">
      <c r="A14" s="13"/>
      <c r="B14" s="13"/>
      <c r="C14" s="13"/>
      <c r="D14" s="14"/>
      <c r="E14" s="14"/>
      <c r="F14" s="14"/>
      <c r="G14" s="14"/>
      <c r="H14" s="14"/>
      <c r="I14" s="15"/>
      <c r="J14" s="16" t="str">
        <f aca="false">IF($D14="","",D14+E14)</f>
        <v/>
      </c>
      <c r="K14" s="16" t="str">
        <f aca="false">IF($D14="","",D14*IFERROR(INDEX(설정!$C$15:$C$31,MATCH(B14,설정!$A$15:$A$31,0)),0)+E14*IFERROR(INDEX(설정!$D$15:$D$31,MATCH(B14,설정!$A$15:$A$31,0)),0))</f>
        <v/>
      </c>
      <c r="L14" s="16" t="str">
        <f aca="false">IF($D14="","",J14*I14)</f>
        <v/>
      </c>
      <c r="M14" s="16" t="str">
        <f aca="false">IF($D14="","",IF(C14="일반",(J14-(F14+G14+H14+K14+L14))/11,IF(C14="없음",0,MAX(0,J14*설정!$B$9*0.1-(F14+G14+H14)*설정!$B$10))))</f>
        <v/>
      </c>
      <c r="N14" s="16" t="str">
        <f aca="false">IF($D14="","",J14-K14-F14-G14-H14-L14-M14)</f>
        <v/>
      </c>
      <c r="O14" s="17" t="str">
        <f aca="false">IF($D14="","",IF(J14&gt;0,N14/J14,0))</f>
        <v/>
      </c>
      <c r="P14" s="17" t="str">
        <f aca="false">IF($D14="","",IF(F14&gt;0,N14/F14,0))</f>
        <v/>
      </c>
    </row>
    <row r="15" customFormat="false" ht="15" hidden="false" customHeight="false" outlineLevel="0" collapsed="false">
      <c r="A15" s="13"/>
      <c r="B15" s="13"/>
      <c r="C15" s="13"/>
      <c r="D15" s="14"/>
      <c r="E15" s="14"/>
      <c r="F15" s="14"/>
      <c r="G15" s="14"/>
      <c r="H15" s="14"/>
      <c r="I15" s="15"/>
      <c r="J15" s="16" t="str">
        <f aca="false">IF($D15="","",D15+E15)</f>
        <v/>
      </c>
      <c r="K15" s="16" t="str">
        <f aca="false">IF($D15="","",D15*IFERROR(INDEX(설정!$C$15:$C$31,MATCH(B15,설정!$A$15:$A$31,0)),0)+E15*IFERROR(INDEX(설정!$D$15:$D$31,MATCH(B15,설정!$A$15:$A$31,0)),0))</f>
        <v/>
      </c>
      <c r="L15" s="16" t="str">
        <f aca="false">IF($D15="","",J15*I15)</f>
        <v/>
      </c>
      <c r="M15" s="16" t="str">
        <f aca="false">IF($D15="","",IF(C15="일반",(J15-(F15+G15+H15+K15+L15))/11,IF(C15="없음",0,MAX(0,J15*설정!$B$9*0.1-(F15+G15+H15)*설정!$B$10))))</f>
        <v/>
      </c>
      <c r="N15" s="16" t="str">
        <f aca="false">IF($D15="","",J15-K15-F15-G15-H15-L15-M15)</f>
        <v/>
      </c>
      <c r="O15" s="17" t="str">
        <f aca="false">IF($D15="","",IF(J15&gt;0,N15/J15,0))</f>
        <v/>
      </c>
      <c r="P15" s="17" t="str">
        <f aca="false">IF($D15="","",IF(F15&gt;0,N15/F15,0))</f>
        <v/>
      </c>
    </row>
    <row r="16" customFormat="false" ht="15" hidden="false" customHeight="false" outlineLevel="0" collapsed="false">
      <c r="A16" s="13"/>
      <c r="B16" s="13"/>
      <c r="C16" s="13"/>
      <c r="D16" s="14"/>
      <c r="E16" s="14"/>
      <c r="F16" s="14"/>
      <c r="G16" s="14"/>
      <c r="H16" s="14"/>
      <c r="I16" s="15"/>
      <c r="J16" s="16" t="str">
        <f aca="false">IF($D16="","",D16+E16)</f>
        <v/>
      </c>
      <c r="K16" s="16" t="str">
        <f aca="false">IF($D16="","",D16*IFERROR(INDEX(설정!$C$15:$C$31,MATCH(B16,설정!$A$15:$A$31,0)),0)+E16*IFERROR(INDEX(설정!$D$15:$D$31,MATCH(B16,설정!$A$15:$A$31,0)),0))</f>
        <v/>
      </c>
      <c r="L16" s="16" t="str">
        <f aca="false">IF($D16="","",J16*I16)</f>
        <v/>
      </c>
      <c r="M16" s="16" t="str">
        <f aca="false">IF($D16="","",IF(C16="일반",(J16-(F16+G16+H16+K16+L16))/11,IF(C16="없음",0,MAX(0,J16*설정!$B$9*0.1-(F16+G16+H16)*설정!$B$10))))</f>
        <v/>
      </c>
      <c r="N16" s="16" t="str">
        <f aca="false">IF($D16="","",J16-K16-F16-G16-H16-L16-M16)</f>
        <v/>
      </c>
      <c r="O16" s="17" t="str">
        <f aca="false">IF($D16="","",IF(J16&gt;0,N16/J16,0))</f>
        <v/>
      </c>
      <c r="P16" s="17" t="str">
        <f aca="false">IF($D16="","",IF(F16&gt;0,N16/F16,0))</f>
        <v/>
      </c>
    </row>
    <row r="17" customFormat="false" ht="15" hidden="false" customHeight="false" outlineLevel="0" collapsed="false">
      <c r="A17" s="13"/>
      <c r="B17" s="13"/>
      <c r="C17" s="13"/>
      <c r="D17" s="14"/>
      <c r="E17" s="14"/>
      <c r="F17" s="14"/>
      <c r="G17" s="14"/>
      <c r="H17" s="14"/>
      <c r="I17" s="15"/>
      <c r="J17" s="16" t="str">
        <f aca="false">IF($D17="","",D17+E17)</f>
        <v/>
      </c>
      <c r="K17" s="16" t="str">
        <f aca="false">IF($D17="","",D17*IFERROR(INDEX(설정!$C$15:$C$31,MATCH(B17,설정!$A$15:$A$31,0)),0)+E17*IFERROR(INDEX(설정!$D$15:$D$31,MATCH(B17,설정!$A$15:$A$31,0)),0))</f>
        <v/>
      </c>
      <c r="L17" s="16" t="str">
        <f aca="false">IF($D17="","",J17*I17)</f>
        <v/>
      </c>
      <c r="M17" s="16" t="str">
        <f aca="false">IF($D17="","",IF(C17="일반",(J17-(F17+G17+H17+K17+L17))/11,IF(C17="없음",0,MAX(0,J17*설정!$B$9*0.1-(F17+G17+H17)*설정!$B$10))))</f>
        <v/>
      </c>
      <c r="N17" s="16" t="str">
        <f aca="false">IF($D17="","",J17-K17-F17-G17-H17-L17-M17)</f>
        <v/>
      </c>
      <c r="O17" s="17" t="str">
        <f aca="false">IF($D17="","",IF(J17&gt;0,N17/J17,0))</f>
        <v/>
      </c>
      <c r="P17" s="17" t="str">
        <f aca="false">IF($D17="","",IF(F17&gt;0,N17/F17,0))</f>
        <v/>
      </c>
    </row>
    <row r="18" customFormat="false" ht="15" hidden="false" customHeight="false" outlineLevel="0" collapsed="false">
      <c r="A18" s="13"/>
      <c r="B18" s="13"/>
      <c r="C18" s="13"/>
      <c r="D18" s="14"/>
      <c r="E18" s="14"/>
      <c r="F18" s="14"/>
      <c r="G18" s="14"/>
      <c r="H18" s="14"/>
      <c r="I18" s="15"/>
      <c r="J18" s="16" t="str">
        <f aca="false">IF($D18="","",D18+E18)</f>
        <v/>
      </c>
      <c r="K18" s="16" t="str">
        <f aca="false">IF($D18="","",D18*IFERROR(INDEX(설정!$C$15:$C$31,MATCH(B18,설정!$A$15:$A$31,0)),0)+E18*IFERROR(INDEX(설정!$D$15:$D$31,MATCH(B18,설정!$A$15:$A$31,0)),0))</f>
        <v/>
      </c>
      <c r="L18" s="16" t="str">
        <f aca="false">IF($D18="","",J18*I18)</f>
        <v/>
      </c>
      <c r="M18" s="16" t="str">
        <f aca="false">IF($D18="","",IF(C18="일반",(J18-(F18+G18+H18+K18+L18))/11,IF(C18="없음",0,MAX(0,J18*설정!$B$9*0.1-(F18+G18+H18)*설정!$B$10))))</f>
        <v/>
      </c>
      <c r="N18" s="16" t="str">
        <f aca="false">IF($D18="","",J18-K18-F18-G18-H18-L18-M18)</f>
        <v/>
      </c>
      <c r="O18" s="17" t="str">
        <f aca="false">IF($D18="","",IF(J18&gt;0,N18/J18,0))</f>
        <v/>
      </c>
      <c r="P18" s="17" t="str">
        <f aca="false">IF($D18="","",IF(F18&gt;0,N18/F18,0))</f>
        <v/>
      </c>
    </row>
    <row r="19" customFormat="false" ht="15" hidden="false" customHeight="false" outlineLevel="0" collapsed="false">
      <c r="A19" s="13"/>
      <c r="B19" s="13"/>
      <c r="C19" s="13"/>
      <c r="D19" s="14"/>
      <c r="E19" s="14"/>
      <c r="F19" s="14"/>
      <c r="G19" s="14"/>
      <c r="H19" s="14"/>
      <c r="I19" s="15"/>
      <c r="J19" s="16" t="str">
        <f aca="false">IF($D19="","",D19+E19)</f>
        <v/>
      </c>
      <c r="K19" s="16" t="str">
        <f aca="false">IF($D19="","",D19*IFERROR(INDEX(설정!$C$15:$C$31,MATCH(B19,설정!$A$15:$A$31,0)),0)+E19*IFERROR(INDEX(설정!$D$15:$D$31,MATCH(B19,설정!$A$15:$A$31,0)),0))</f>
        <v/>
      </c>
      <c r="L19" s="16" t="str">
        <f aca="false">IF($D19="","",J19*I19)</f>
        <v/>
      </c>
      <c r="M19" s="16" t="str">
        <f aca="false">IF($D19="","",IF(C19="일반",(J19-(F19+G19+H19+K19+L19))/11,IF(C19="없음",0,MAX(0,J19*설정!$B$9*0.1-(F19+G19+H19)*설정!$B$10))))</f>
        <v/>
      </c>
      <c r="N19" s="16" t="str">
        <f aca="false">IF($D19="","",J19-K19-F19-G19-H19-L19-M19)</f>
        <v/>
      </c>
      <c r="O19" s="17" t="str">
        <f aca="false">IF($D19="","",IF(J19&gt;0,N19/J19,0))</f>
        <v/>
      </c>
      <c r="P19" s="17" t="str">
        <f aca="false">IF($D19="","",IF(F19&gt;0,N19/F19,0))</f>
        <v/>
      </c>
    </row>
    <row r="20" customFormat="false" ht="15" hidden="false" customHeight="false" outlineLevel="0" collapsed="false">
      <c r="A20" s="13"/>
      <c r="B20" s="13"/>
      <c r="C20" s="13"/>
      <c r="D20" s="14"/>
      <c r="E20" s="14"/>
      <c r="F20" s="14"/>
      <c r="G20" s="14"/>
      <c r="H20" s="14"/>
      <c r="I20" s="15"/>
      <c r="J20" s="16" t="str">
        <f aca="false">IF($D20="","",D20+E20)</f>
        <v/>
      </c>
      <c r="K20" s="16" t="str">
        <f aca="false">IF($D20="","",D20*IFERROR(INDEX(설정!$C$15:$C$31,MATCH(B20,설정!$A$15:$A$31,0)),0)+E20*IFERROR(INDEX(설정!$D$15:$D$31,MATCH(B20,설정!$A$15:$A$31,0)),0))</f>
        <v/>
      </c>
      <c r="L20" s="16" t="str">
        <f aca="false">IF($D20="","",J20*I20)</f>
        <v/>
      </c>
      <c r="M20" s="16" t="str">
        <f aca="false">IF($D20="","",IF(C20="일반",(J20-(F20+G20+H20+K20+L20))/11,IF(C20="없음",0,MAX(0,J20*설정!$B$9*0.1-(F20+G20+H20)*설정!$B$10))))</f>
        <v/>
      </c>
      <c r="N20" s="16" t="str">
        <f aca="false">IF($D20="","",J20-K20-F20-G20-H20-L20-M20)</f>
        <v/>
      </c>
      <c r="O20" s="17" t="str">
        <f aca="false">IF($D20="","",IF(J20&gt;0,N20/J20,0))</f>
        <v/>
      </c>
      <c r="P20" s="17" t="str">
        <f aca="false">IF($D20="","",IF(F20&gt;0,N20/F20,0))</f>
        <v/>
      </c>
    </row>
    <row r="21" customFormat="false" ht="15" hidden="false" customHeight="false" outlineLevel="0" collapsed="false">
      <c r="A21" s="13"/>
      <c r="B21" s="13"/>
      <c r="C21" s="13"/>
      <c r="D21" s="14"/>
      <c r="E21" s="14"/>
      <c r="F21" s="14"/>
      <c r="G21" s="14"/>
      <c r="H21" s="14"/>
      <c r="I21" s="15"/>
      <c r="J21" s="16" t="str">
        <f aca="false">IF($D21="","",D21+E21)</f>
        <v/>
      </c>
      <c r="K21" s="16" t="str">
        <f aca="false">IF($D21="","",D21*IFERROR(INDEX(설정!$C$15:$C$31,MATCH(B21,설정!$A$15:$A$31,0)),0)+E21*IFERROR(INDEX(설정!$D$15:$D$31,MATCH(B21,설정!$A$15:$A$31,0)),0))</f>
        <v/>
      </c>
      <c r="L21" s="16" t="str">
        <f aca="false">IF($D21="","",J21*I21)</f>
        <v/>
      </c>
      <c r="M21" s="16" t="str">
        <f aca="false">IF($D21="","",IF(C21="일반",(J21-(F21+G21+H21+K21+L21))/11,IF(C21="없음",0,MAX(0,J21*설정!$B$9*0.1-(F21+G21+H21)*설정!$B$10))))</f>
        <v/>
      </c>
      <c r="N21" s="16" t="str">
        <f aca="false">IF($D21="","",J21-K21-F21-G21-H21-L21-M21)</f>
        <v/>
      </c>
      <c r="O21" s="17" t="str">
        <f aca="false">IF($D21="","",IF(J21&gt;0,N21/J21,0))</f>
        <v/>
      </c>
      <c r="P21" s="17" t="str">
        <f aca="false">IF($D21="","",IF(F21&gt;0,N21/F21,0))</f>
        <v/>
      </c>
    </row>
    <row r="22" customFormat="false" ht="15" hidden="false" customHeight="false" outlineLevel="0" collapsed="false">
      <c r="A22" s="13"/>
      <c r="B22" s="13"/>
      <c r="C22" s="13"/>
      <c r="D22" s="14"/>
      <c r="E22" s="14"/>
      <c r="F22" s="14"/>
      <c r="G22" s="14"/>
      <c r="H22" s="14"/>
      <c r="I22" s="15"/>
      <c r="J22" s="16" t="str">
        <f aca="false">IF($D22="","",D22+E22)</f>
        <v/>
      </c>
      <c r="K22" s="16" t="str">
        <f aca="false">IF($D22="","",D22*IFERROR(INDEX(설정!$C$15:$C$31,MATCH(B22,설정!$A$15:$A$31,0)),0)+E22*IFERROR(INDEX(설정!$D$15:$D$31,MATCH(B22,설정!$A$15:$A$31,0)),0))</f>
        <v/>
      </c>
      <c r="L22" s="16" t="str">
        <f aca="false">IF($D22="","",J22*I22)</f>
        <v/>
      </c>
      <c r="M22" s="16" t="str">
        <f aca="false">IF($D22="","",IF(C22="일반",(J22-(F22+G22+H22+K22+L22))/11,IF(C22="없음",0,MAX(0,J22*설정!$B$9*0.1-(F22+G22+H22)*설정!$B$10))))</f>
        <v/>
      </c>
      <c r="N22" s="16" t="str">
        <f aca="false">IF($D22="","",J22-K22-F22-G22-H22-L22-M22)</f>
        <v/>
      </c>
      <c r="O22" s="17" t="str">
        <f aca="false">IF($D22="","",IF(J22&gt;0,N22/J22,0))</f>
        <v/>
      </c>
      <c r="P22" s="17" t="str">
        <f aca="false">IF($D22="","",IF(F22&gt;0,N22/F22,0))</f>
        <v/>
      </c>
    </row>
    <row r="23" customFormat="false" ht="15" hidden="false" customHeight="false" outlineLevel="0" collapsed="false">
      <c r="A23" s="13"/>
      <c r="B23" s="13"/>
      <c r="C23" s="13"/>
      <c r="D23" s="14"/>
      <c r="E23" s="14"/>
      <c r="F23" s="14"/>
      <c r="G23" s="14"/>
      <c r="H23" s="14"/>
      <c r="I23" s="15"/>
      <c r="J23" s="16" t="str">
        <f aca="false">IF($D23="","",D23+E23)</f>
        <v/>
      </c>
      <c r="K23" s="16" t="str">
        <f aca="false">IF($D23="","",D23*IFERROR(INDEX(설정!$C$15:$C$31,MATCH(B23,설정!$A$15:$A$31,0)),0)+E23*IFERROR(INDEX(설정!$D$15:$D$31,MATCH(B23,설정!$A$15:$A$31,0)),0))</f>
        <v/>
      </c>
      <c r="L23" s="16" t="str">
        <f aca="false">IF($D23="","",J23*I23)</f>
        <v/>
      </c>
      <c r="M23" s="16" t="str">
        <f aca="false">IF($D23="","",IF(C23="일반",(J23-(F23+G23+H23+K23+L23))/11,IF(C23="없음",0,MAX(0,J23*설정!$B$9*0.1-(F23+G23+H23)*설정!$B$10))))</f>
        <v/>
      </c>
      <c r="N23" s="16" t="str">
        <f aca="false">IF($D23="","",J23-K23-F23-G23-H23-L23-M23)</f>
        <v/>
      </c>
      <c r="O23" s="17" t="str">
        <f aca="false">IF($D23="","",IF(J23&gt;0,N23/J23,0))</f>
        <v/>
      </c>
      <c r="P23" s="17" t="str">
        <f aca="false">IF($D23="","",IF(F23&gt;0,N23/F23,0))</f>
        <v/>
      </c>
    </row>
    <row r="24" customFormat="false" ht="15" hidden="false" customHeight="false" outlineLevel="0" collapsed="false">
      <c r="A24" s="13"/>
      <c r="B24" s="13"/>
      <c r="C24" s="13"/>
      <c r="D24" s="14"/>
      <c r="E24" s="14"/>
      <c r="F24" s="14"/>
      <c r="G24" s="14"/>
      <c r="H24" s="14"/>
      <c r="I24" s="15"/>
      <c r="J24" s="16" t="str">
        <f aca="false">IF($D24="","",D24+E24)</f>
        <v/>
      </c>
      <c r="K24" s="16" t="str">
        <f aca="false">IF($D24="","",D24*IFERROR(INDEX(설정!$C$15:$C$31,MATCH(B24,설정!$A$15:$A$31,0)),0)+E24*IFERROR(INDEX(설정!$D$15:$D$31,MATCH(B24,설정!$A$15:$A$31,0)),0))</f>
        <v/>
      </c>
      <c r="L24" s="16" t="str">
        <f aca="false">IF($D24="","",J24*I24)</f>
        <v/>
      </c>
      <c r="M24" s="16" t="str">
        <f aca="false">IF($D24="","",IF(C24="일반",(J24-(F24+G24+H24+K24+L24))/11,IF(C24="없음",0,MAX(0,J24*설정!$B$9*0.1-(F24+G24+H24)*설정!$B$10))))</f>
        <v/>
      </c>
      <c r="N24" s="16" t="str">
        <f aca="false">IF($D24="","",J24-K24-F24-G24-H24-L24-M24)</f>
        <v/>
      </c>
      <c r="O24" s="17" t="str">
        <f aca="false">IF($D24="","",IF(J24&gt;0,N24/J24,0))</f>
        <v/>
      </c>
      <c r="P24" s="17" t="str">
        <f aca="false">IF($D24="","",IF(F24&gt;0,N24/F24,0))</f>
        <v/>
      </c>
    </row>
    <row r="25" customFormat="false" ht="15" hidden="false" customHeight="false" outlineLevel="0" collapsed="false">
      <c r="A25" s="13"/>
      <c r="B25" s="13"/>
      <c r="C25" s="13"/>
      <c r="D25" s="14"/>
      <c r="E25" s="14"/>
      <c r="F25" s="14"/>
      <c r="G25" s="14"/>
      <c r="H25" s="14"/>
      <c r="I25" s="15"/>
      <c r="J25" s="16" t="str">
        <f aca="false">IF($D25="","",D25+E25)</f>
        <v/>
      </c>
      <c r="K25" s="16" t="str">
        <f aca="false">IF($D25="","",D25*IFERROR(INDEX(설정!$C$15:$C$31,MATCH(B25,설정!$A$15:$A$31,0)),0)+E25*IFERROR(INDEX(설정!$D$15:$D$31,MATCH(B25,설정!$A$15:$A$31,0)),0))</f>
        <v/>
      </c>
      <c r="L25" s="16" t="str">
        <f aca="false">IF($D25="","",J25*I25)</f>
        <v/>
      </c>
      <c r="M25" s="16" t="str">
        <f aca="false">IF($D25="","",IF(C25="일반",(J25-(F25+G25+H25+K25+L25))/11,IF(C25="없음",0,MAX(0,J25*설정!$B$9*0.1-(F25+G25+H25)*설정!$B$10))))</f>
        <v/>
      </c>
      <c r="N25" s="16" t="str">
        <f aca="false">IF($D25="","",J25-K25-F25-G25-H25-L25-M25)</f>
        <v/>
      </c>
      <c r="O25" s="17" t="str">
        <f aca="false">IF($D25="","",IF(J25&gt;0,N25/J25,0))</f>
        <v/>
      </c>
      <c r="P25" s="17" t="str">
        <f aca="false">IF($D25="","",IF(F25&gt;0,N25/F25,0))</f>
        <v/>
      </c>
    </row>
    <row r="26" customFormat="false" ht="15" hidden="false" customHeight="false" outlineLevel="0" collapsed="false">
      <c r="A26" s="13"/>
      <c r="B26" s="13"/>
      <c r="C26" s="13"/>
      <c r="D26" s="14"/>
      <c r="E26" s="14"/>
      <c r="F26" s="14"/>
      <c r="G26" s="14"/>
      <c r="H26" s="14"/>
      <c r="I26" s="15"/>
      <c r="J26" s="16" t="str">
        <f aca="false">IF($D26="","",D26+E26)</f>
        <v/>
      </c>
      <c r="K26" s="16" t="str">
        <f aca="false">IF($D26="","",D26*IFERROR(INDEX(설정!$C$15:$C$31,MATCH(B26,설정!$A$15:$A$31,0)),0)+E26*IFERROR(INDEX(설정!$D$15:$D$31,MATCH(B26,설정!$A$15:$A$31,0)),0))</f>
        <v/>
      </c>
      <c r="L26" s="16" t="str">
        <f aca="false">IF($D26="","",J26*I26)</f>
        <v/>
      </c>
      <c r="M26" s="16" t="str">
        <f aca="false">IF($D26="","",IF(C26="일반",(J26-(F26+G26+H26+K26+L26))/11,IF(C26="없음",0,MAX(0,J26*설정!$B$9*0.1-(F26+G26+H26)*설정!$B$10))))</f>
        <v/>
      </c>
      <c r="N26" s="16" t="str">
        <f aca="false">IF($D26="","",J26-K26-F26-G26-H26-L26-M26)</f>
        <v/>
      </c>
      <c r="O26" s="17" t="str">
        <f aca="false">IF($D26="","",IF(J26&gt;0,N26/J26,0))</f>
        <v/>
      </c>
      <c r="P26" s="17" t="str">
        <f aca="false">IF($D26="","",IF(F26&gt;0,N26/F26,0))</f>
        <v/>
      </c>
    </row>
    <row r="27" customFormat="false" ht="15" hidden="false" customHeight="false" outlineLevel="0" collapsed="false">
      <c r="A27" s="13"/>
      <c r="B27" s="13"/>
      <c r="C27" s="13"/>
      <c r="D27" s="14"/>
      <c r="E27" s="14"/>
      <c r="F27" s="14"/>
      <c r="G27" s="14"/>
      <c r="H27" s="14"/>
      <c r="I27" s="15"/>
      <c r="J27" s="16" t="str">
        <f aca="false">IF($D27="","",D27+E27)</f>
        <v/>
      </c>
      <c r="K27" s="16" t="str">
        <f aca="false">IF($D27="","",D27*IFERROR(INDEX(설정!$C$15:$C$31,MATCH(B27,설정!$A$15:$A$31,0)),0)+E27*IFERROR(INDEX(설정!$D$15:$D$31,MATCH(B27,설정!$A$15:$A$31,0)),0))</f>
        <v/>
      </c>
      <c r="L27" s="16" t="str">
        <f aca="false">IF($D27="","",J27*I27)</f>
        <v/>
      </c>
      <c r="M27" s="16" t="str">
        <f aca="false">IF($D27="","",IF(C27="일반",(J27-(F27+G27+H27+K27+L27))/11,IF(C27="없음",0,MAX(0,J27*설정!$B$9*0.1-(F27+G27+H27)*설정!$B$10))))</f>
        <v/>
      </c>
      <c r="N27" s="16" t="str">
        <f aca="false">IF($D27="","",J27-K27-F27-G27-H27-L27-M27)</f>
        <v/>
      </c>
      <c r="O27" s="17" t="str">
        <f aca="false">IF($D27="","",IF(J27&gt;0,N27/J27,0))</f>
        <v/>
      </c>
      <c r="P27" s="17" t="str">
        <f aca="false">IF($D27="","",IF(F27&gt;0,N27/F27,0))</f>
        <v/>
      </c>
    </row>
    <row r="28" customFormat="false" ht="15" hidden="false" customHeight="false" outlineLevel="0" collapsed="false">
      <c r="A28" s="13"/>
      <c r="B28" s="13"/>
      <c r="C28" s="13"/>
      <c r="D28" s="14"/>
      <c r="E28" s="14"/>
      <c r="F28" s="14"/>
      <c r="G28" s="14"/>
      <c r="H28" s="14"/>
      <c r="I28" s="15"/>
      <c r="J28" s="16" t="str">
        <f aca="false">IF($D28="","",D28+E28)</f>
        <v/>
      </c>
      <c r="K28" s="16" t="str">
        <f aca="false">IF($D28="","",D28*IFERROR(INDEX(설정!$C$15:$C$31,MATCH(B28,설정!$A$15:$A$31,0)),0)+E28*IFERROR(INDEX(설정!$D$15:$D$31,MATCH(B28,설정!$A$15:$A$31,0)),0))</f>
        <v/>
      </c>
      <c r="L28" s="16" t="str">
        <f aca="false">IF($D28="","",J28*I28)</f>
        <v/>
      </c>
      <c r="M28" s="16" t="str">
        <f aca="false">IF($D28="","",IF(C28="일반",(J28-(F28+G28+H28+K28+L28))/11,IF(C28="없음",0,MAX(0,J28*설정!$B$9*0.1-(F28+G28+H28)*설정!$B$10))))</f>
        <v/>
      </c>
      <c r="N28" s="16" t="str">
        <f aca="false">IF($D28="","",J28-K28-F28-G28-H28-L28-M28)</f>
        <v/>
      </c>
      <c r="O28" s="17" t="str">
        <f aca="false">IF($D28="","",IF(J28&gt;0,N28/J28,0))</f>
        <v/>
      </c>
      <c r="P28" s="17" t="str">
        <f aca="false">IF($D28="","",IF(F28&gt;0,N28/F28,0))</f>
        <v/>
      </c>
    </row>
    <row r="29" customFormat="false" ht="15" hidden="false" customHeight="false" outlineLevel="0" collapsed="false">
      <c r="A29" s="13"/>
      <c r="B29" s="13"/>
      <c r="C29" s="13"/>
      <c r="D29" s="14"/>
      <c r="E29" s="14"/>
      <c r="F29" s="14"/>
      <c r="G29" s="14"/>
      <c r="H29" s="14"/>
      <c r="I29" s="15"/>
      <c r="J29" s="16" t="str">
        <f aca="false">IF($D29="","",D29+E29)</f>
        <v/>
      </c>
      <c r="K29" s="16" t="str">
        <f aca="false">IF($D29="","",D29*IFERROR(INDEX(설정!$C$15:$C$31,MATCH(B29,설정!$A$15:$A$31,0)),0)+E29*IFERROR(INDEX(설정!$D$15:$D$31,MATCH(B29,설정!$A$15:$A$31,0)),0))</f>
        <v/>
      </c>
      <c r="L29" s="16" t="str">
        <f aca="false">IF($D29="","",J29*I29)</f>
        <v/>
      </c>
      <c r="M29" s="16" t="str">
        <f aca="false">IF($D29="","",IF(C29="일반",(J29-(F29+G29+H29+K29+L29))/11,IF(C29="없음",0,MAX(0,J29*설정!$B$9*0.1-(F29+G29+H29)*설정!$B$10))))</f>
        <v/>
      </c>
      <c r="N29" s="16" t="str">
        <f aca="false">IF($D29="","",J29-K29-F29-G29-H29-L29-M29)</f>
        <v/>
      </c>
      <c r="O29" s="17" t="str">
        <f aca="false">IF($D29="","",IF(J29&gt;0,N29/J29,0))</f>
        <v/>
      </c>
      <c r="P29" s="17" t="str">
        <f aca="false">IF($D29="","",IF(F29&gt;0,N29/F29,0))</f>
        <v/>
      </c>
    </row>
    <row r="30" customFormat="false" ht="15" hidden="false" customHeight="false" outlineLevel="0" collapsed="false">
      <c r="A30" s="13"/>
      <c r="B30" s="13"/>
      <c r="C30" s="13"/>
      <c r="D30" s="14"/>
      <c r="E30" s="14"/>
      <c r="F30" s="14"/>
      <c r="G30" s="14"/>
      <c r="H30" s="14"/>
      <c r="I30" s="15"/>
      <c r="J30" s="16" t="str">
        <f aca="false">IF($D30="","",D30+E30)</f>
        <v/>
      </c>
      <c r="K30" s="16" t="str">
        <f aca="false">IF($D30="","",D30*IFERROR(INDEX(설정!$C$15:$C$31,MATCH(B30,설정!$A$15:$A$31,0)),0)+E30*IFERROR(INDEX(설정!$D$15:$D$31,MATCH(B30,설정!$A$15:$A$31,0)),0))</f>
        <v/>
      </c>
      <c r="L30" s="16" t="str">
        <f aca="false">IF($D30="","",J30*I30)</f>
        <v/>
      </c>
      <c r="M30" s="16" t="str">
        <f aca="false">IF($D30="","",IF(C30="일반",(J30-(F30+G30+H30+K30+L30))/11,IF(C30="없음",0,MAX(0,J30*설정!$B$9*0.1-(F30+G30+H30)*설정!$B$10))))</f>
        <v/>
      </c>
      <c r="N30" s="16" t="str">
        <f aca="false">IF($D30="","",J30-K30-F30-G30-H30-L30-M30)</f>
        <v/>
      </c>
      <c r="O30" s="17" t="str">
        <f aca="false">IF($D30="","",IF(J30&gt;0,N30/J30,0))</f>
        <v/>
      </c>
      <c r="P30" s="17" t="str">
        <f aca="false">IF($D30="","",IF(F30&gt;0,N30/F30,0))</f>
        <v/>
      </c>
    </row>
    <row r="31" customFormat="false" ht="15" hidden="false" customHeight="false" outlineLevel="0" collapsed="false">
      <c r="A31" s="13"/>
      <c r="B31" s="13"/>
      <c r="C31" s="13"/>
      <c r="D31" s="14"/>
      <c r="E31" s="14"/>
      <c r="F31" s="14"/>
      <c r="G31" s="14"/>
      <c r="H31" s="14"/>
      <c r="I31" s="15"/>
      <c r="J31" s="16" t="str">
        <f aca="false">IF($D31="","",D31+E31)</f>
        <v/>
      </c>
      <c r="K31" s="16" t="str">
        <f aca="false">IF($D31="","",D31*IFERROR(INDEX(설정!$C$15:$C$31,MATCH(B31,설정!$A$15:$A$31,0)),0)+E31*IFERROR(INDEX(설정!$D$15:$D$31,MATCH(B31,설정!$A$15:$A$31,0)),0))</f>
        <v/>
      </c>
      <c r="L31" s="16" t="str">
        <f aca="false">IF($D31="","",J31*I31)</f>
        <v/>
      </c>
      <c r="M31" s="16" t="str">
        <f aca="false">IF($D31="","",IF(C31="일반",(J31-(F31+G31+H31+K31+L31))/11,IF(C31="없음",0,MAX(0,J31*설정!$B$9*0.1-(F31+G31+H31)*설정!$B$10))))</f>
        <v/>
      </c>
      <c r="N31" s="16" t="str">
        <f aca="false">IF($D31="","",J31-K31-F31-G31-H31-L31-M31)</f>
        <v/>
      </c>
      <c r="O31" s="17" t="str">
        <f aca="false">IF($D31="","",IF(J31&gt;0,N31/J31,0))</f>
        <v/>
      </c>
      <c r="P31" s="17" t="str">
        <f aca="false">IF($D31="","",IF(F31&gt;0,N31/F31,0))</f>
        <v/>
      </c>
    </row>
    <row r="32" customFormat="false" ht="15" hidden="false" customHeight="false" outlineLevel="0" collapsed="false">
      <c r="A32" s="13"/>
      <c r="B32" s="13"/>
      <c r="C32" s="13"/>
      <c r="D32" s="14"/>
      <c r="E32" s="14"/>
      <c r="F32" s="14"/>
      <c r="G32" s="14"/>
      <c r="H32" s="14"/>
      <c r="I32" s="15"/>
      <c r="J32" s="16" t="str">
        <f aca="false">IF($D32="","",D32+E32)</f>
        <v/>
      </c>
      <c r="K32" s="16" t="str">
        <f aca="false">IF($D32="","",D32*IFERROR(INDEX(설정!$C$15:$C$31,MATCH(B32,설정!$A$15:$A$31,0)),0)+E32*IFERROR(INDEX(설정!$D$15:$D$31,MATCH(B32,설정!$A$15:$A$31,0)),0))</f>
        <v/>
      </c>
      <c r="L32" s="16" t="str">
        <f aca="false">IF($D32="","",J32*I32)</f>
        <v/>
      </c>
      <c r="M32" s="16" t="str">
        <f aca="false">IF($D32="","",IF(C32="일반",(J32-(F32+G32+H32+K32+L32))/11,IF(C32="없음",0,MAX(0,J32*설정!$B$9*0.1-(F32+G32+H32)*설정!$B$10))))</f>
        <v/>
      </c>
      <c r="N32" s="16" t="str">
        <f aca="false">IF($D32="","",J32-K32-F32-G32-H32-L32-M32)</f>
        <v/>
      </c>
      <c r="O32" s="17" t="str">
        <f aca="false">IF($D32="","",IF(J32&gt;0,N32/J32,0))</f>
        <v/>
      </c>
      <c r="P32" s="17" t="str">
        <f aca="false">IF($D32="","",IF(F32&gt;0,N32/F32,0))</f>
        <v/>
      </c>
    </row>
    <row r="33" customFormat="false" ht="15" hidden="false" customHeight="false" outlineLevel="0" collapsed="false">
      <c r="A33" s="13"/>
      <c r="B33" s="13"/>
      <c r="C33" s="13"/>
      <c r="D33" s="14"/>
      <c r="E33" s="14"/>
      <c r="F33" s="14"/>
      <c r="G33" s="14"/>
      <c r="H33" s="14"/>
      <c r="I33" s="15"/>
      <c r="J33" s="16" t="str">
        <f aca="false">IF($D33="","",D33+E33)</f>
        <v/>
      </c>
      <c r="K33" s="16" t="str">
        <f aca="false">IF($D33="","",D33*IFERROR(INDEX(설정!$C$15:$C$31,MATCH(B33,설정!$A$15:$A$31,0)),0)+E33*IFERROR(INDEX(설정!$D$15:$D$31,MATCH(B33,설정!$A$15:$A$31,0)),0))</f>
        <v/>
      </c>
      <c r="L33" s="16" t="str">
        <f aca="false">IF($D33="","",J33*I33)</f>
        <v/>
      </c>
      <c r="M33" s="16" t="str">
        <f aca="false">IF($D33="","",IF(C33="일반",(J33-(F33+G33+H33+K33+L33))/11,IF(C33="없음",0,MAX(0,J33*설정!$B$9*0.1-(F33+G33+H33)*설정!$B$10))))</f>
        <v/>
      </c>
      <c r="N33" s="16" t="str">
        <f aca="false">IF($D33="","",J33-K33-F33-G33-H33-L33-M33)</f>
        <v/>
      </c>
      <c r="O33" s="17" t="str">
        <f aca="false">IF($D33="","",IF(J33&gt;0,N33/J33,0))</f>
        <v/>
      </c>
      <c r="P33" s="17" t="str">
        <f aca="false">IF($D33="","",IF(F33&gt;0,N33/F33,0))</f>
        <v/>
      </c>
    </row>
    <row r="34" customFormat="false" ht="15" hidden="false" customHeight="false" outlineLevel="0" collapsed="false">
      <c r="A34" s="13"/>
      <c r="B34" s="13"/>
      <c r="C34" s="13"/>
      <c r="D34" s="14"/>
      <c r="E34" s="14"/>
      <c r="F34" s="14"/>
      <c r="G34" s="14"/>
      <c r="H34" s="14"/>
      <c r="I34" s="15"/>
      <c r="J34" s="16" t="str">
        <f aca="false">IF($D34="","",D34+E34)</f>
        <v/>
      </c>
      <c r="K34" s="16" t="str">
        <f aca="false">IF($D34="","",D34*IFERROR(INDEX(설정!$C$15:$C$31,MATCH(B34,설정!$A$15:$A$31,0)),0)+E34*IFERROR(INDEX(설정!$D$15:$D$31,MATCH(B34,설정!$A$15:$A$31,0)),0))</f>
        <v/>
      </c>
      <c r="L34" s="16" t="str">
        <f aca="false">IF($D34="","",J34*I34)</f>
        <v/>
      </c>
      <c r="M34" s="16" t="str">
        <f aca="false">IF($D34="","",IF(C34="일반",(J34-(F34+G34+H34+K34+L34))/11,IF(C34="없음",0,MAX(0,J34*설정!$B$9*0.1-(F34+G34+H34)*설정!$B$10))))</f>
        <v/>
      </c>
      <c r="N34" s="16" t="str">
        <f aca="false">IF($D34="","",J34-K34-F34-G34-H34-L34-M34)</f>
        <v/>
      </c>
      <c r="O34" s="17" t="str">
        <f aca="false">IF($D34="","",IF(J34&gt;0,N34/J34,0))</f>
        <v/>
      </c>
      <c r="P34" s="17" t="str">
        <f aca="false">IF($D34="","",IF(F34&gt;0,N34/F34,0))</f>
        <v/>
      </c>
    </row>
    <row r="35" customFormat="false" ht="15" hidden="false" customHeight="false" outlineLevel="0" collapsed="false">
      <c r="A35" s="13"/>
      <c r="B35" s="13"/>
      <c r="C35" s="13"/>
      <c r="D35" s="14"/>
      <c r="E35" s="14"/>
      <c r="F35" s="14"/>
      <c r="G35" s="14"/>
      <c r="H35" s="14"/>
      <c r="I35" s="15"/>
      <c r="J35" s="16" t="str">
        <f aca="false">IF($D35="","",D35+E35)</f>
        <v/>
      </c>
      <c r="K35" s="16" t="str">
        <f aca="false">IF($D35="","",D35*IFERROR(INDEX(설정!$C$15:$C$31,MATCH(B35,설정!$A$15:$A$31,0)),0)+E35*IFERROR(INDEX(설정!$D$15:$D$31,MATCH(B35,설정!$A$15:$A$31,0)),0))</f>
        <v/>
      </c>
      <c r="L35" s="16" t="str">
        <f aca="false">IF($D35="","",J35*I35)</f>
        <v/>
      </c>
      <c r="M35" s="16" t="str">
        <f aca="false">IF($D35="","",IF(C35="일반",(J35-(F35+G35+H35+K35+L35))/11,IF(C35="없음",0,MAX(0,J35*설정!$B$9*0.1-(F35+G35+H35)*설정!$B$10))))</f>
        <v/>
      </c>
      <c r="N35" s="16" t="str">
        <f aca="false">IF($D35="","",J35-K35-F35-G35-H35-L35-M35)</f>
        <v/>
      </c>
      <c r="O35" s="17" t="str">
        <f aca="false">IF($D35="","",IF(J35&gt;0,N35/J35,0))</f>
        <v/>
      </c>
      <c r="P35" s="17" t="str">
        <f aca="false">IF($D35="","",IF(F35&gt;0,N35/F35,0))</f>
        <v/>
      </c>
    </row>
    <row r="36" customFormat="false" ht="15" hidden="false" customHeight="false" outlineLevel="0" collapsed="false">
      <c r="A36" s="13"/>
      <c r="B36" s="13"/>
      <c r="C36" s="13"/>
      <c r="D36" s="14"/>
      <c r="E36" s="14"/>
      <c r="F36" s="14"/>
      <c r="G36" s="14"/>
      <c r="H36" s="14"/>
      <c r="I36" s="15"/>
      <c r="J36" s="16" t="str">
        <f aca="false">IF($D36="","",D36+E36)</f>
        <v/>
      </c>
      <c r="K36" s="16" t="str">
        <f aca="false">IF($D36="","",D36*IFERROR(INDEX(설정!$C$15:$C$31,MATCH(B36,설정!$A$15:$A$31,0)),0)+E36*IFERROR(INDEX(설정!$D$15:$D$31,MATCH(B36,설정!$A$15:$A$31,0)),0))</f>
        <v/>
      </c>
      <c r="L36" s="16" t="str">
        <f aca="false">IF($D36="","",J36*I36)</f>
        <v/>
      </c>
      <c r="M36" s="16" t="str">
        <f aca="false">IF($D36="","",IF(C36="일반",(J36-(F36+G36+H36+K36+L36))/11,IF(C36="없음",0,MAX(0,J36*설정!$B$9*0.1-(F36+G36+H36)*설정!$B$10))))</f>
        <v/>
      </c>
      <c r="N36" s="16" t="str">
        <f aca="false">IF($D36="","",J36-K36-F36-G36-H36-L36-M36)</f>
        <v/>
      </c>
      <c r="O36" s="17" t="str">
        <f aca="false">IF($D36="","",IF(J36&gt;0,N36/J36,0))</f>
        <v/>
      </c>
      <c r="P36" s="17" t="str">
        <f aca="false">IF($D36="","",IF(F36&gt;0,N36/F36,0))</f>
        <v/>
      </c>
    </row>
    <row r="37" customFormat="false" ht="15" hidden="false" customHeight="false" outlineLevel="0" collapsed="false">
      <c r="A37" s="13"/>
      <c r="B37" s="13"/>
      <c r="C37" s="13"/>
      <c r="D37" s="14"/>
      <c r="E37" s="14"/>
      <c r="F37" s="14"/>
      <c r="G37" s="14"/>
      <c r="H37" s="14"/>
      <c r="I37" s="15"/>
      <c r="J37" s="16" t="str">
        <f aca="false">IF($D37="","",D37+E37)</f>
        <v/>
      </c>
      <c r="K37" s="16" t="str">
        <f aca="false">IF($D37="","",D37*IFERROR(INDEX(설정!$C$15:$C$31,MATCH(B37,설정!$A$15:$A$31,0)),0)+E37*IFERROR(INDEX(설정!$D$15:$D$31,MATCH(B37,설정!$A$15:$A$31,0)),0))</f>
        <v/>
      </c>
      <c r="L37" s="16" t="str">
        <f aca="false">IF($D37="","",J37*I37)</f>
        <v/>
      </c>
      <c r="M37" s="16" t="str">
        <f aca="false">IF($D37="","",IF(C37="일반",(J37-(F37+G37+H37+K37+L37))/11,IF(C37="없음",0,MAX(0,J37*설정!$B$9*0.1-(F37+G37+H37)*설정!$B$10))))</f>
        <v/>
      </c>
      <c r="N37" s="16" t="str">
        <f aca="false">IF($D37="","",J37-K37-F37-G37-H37-L37-M37)</f>
        <v/>
      </c>
      <c r="O37" s="17" t="str">
        <f aca="false">IF($D37="","",IF(J37&gt;0,N37/J37,0))</f>
        <v/>
      </c>
      <c r="P37" s="17" t="str">
        <f aca="false">IF($D37="","",IF(F37&gt;0,N37/F37,0))</f>
        <v/>
      </c>
    </row>
    <row r="38" customFormat="false" ht="15" hidden="false" customHeight="false" outlineLevel="0" collapsed="false">
      <c r="A38" s="13"/>
      <c r="B38" s="13"/>
      <c r="C38" s="13"/>
      <c r="D38" s="14"/>
      <c r="E38" s="14"/>
      <c r="F38" s="14"/>
      <c r="G38" s="14"/>
      <c r="H38" s="14"/>
      <c r="I38" s="15"/>
      <c r="J38" s="16" t="str">
        <f aca="false">IF($D38="","",D38+E38)</f>
        <v/>
      </c>
      <c r="K38" s="16" t="str">
        <f aca="false">IF($D38="","",D38*IFERROR(INDEX(설정!$C$15:$C$31,MATCH(B38,설정!$A$15:$A$31,0)),0)+E38*IFERROR(INDEX(설정!$D$15:$D$31,MATCH(B38,설정!$A$15:$A$31,0)),0))</f>
        <v/>
      </c>
      <c r="L38" s="16" t="str">
        <f aca="false">IF($D38="","",J38*I38)</f>
        <v/>
      </c>
      <c r="M38" s="16" t="str">
        <f aca="false">IF($D38="","",IF(C38="일반",(J38-(F38+G38+H38+K38+L38))/11,IF(C38="없음",0,MAX(0,J38*설정!$B$9*0.1-(F38+G38+H38)*설정!$B$10))))</f>
        <v/>
      </c>
      <c r="N38" s="16" t="str">
        <f aca="false">IF($D38="","",J38-K38-F38-G38-H38-L38-M38)</f>
        <v/>
      </c>
      <c r="O38" s="17" t="str">
        <f aca="false">IF($D38="","",IF(J38&gt;0,N38/J38,0))</f>
        <v/>
      </c>
      <c r="P38" s="17" t="str">
        <f aca="false">IF($D38="","",IF(F38&gt;0,N38/F38,0))</f>
        <v/>
      </c>
    </row>
    <row r="39" customFormat="false" ht="15" hidden="false" customHeight="false" outlineLevel="0" collapsed="false">
      <c r="A39" s="13"/>
      <c r="B39" s="13"/>
      <c r="C39" s="13"/>
      <c r="D39" s="14"/>
      <c r="E39" s="14"/>
      <c r="F39" s="14"/>
      <c r="G39" s="14"/>
      <c r="H39" s="14"/>
      <c r="I39" s="15"/>
      <c r="J39" s="16" t="str">
        <f aca="false">IF($D39="","",D39+E39)</f>
        <v/>
      </c>
      <c r="K39" s="16" t="str">
        <f aca="false">IF($D39="","",D39*IFERROR(INDEX(설정!$C$15:$C$31,MATCH(B39,설정!$A$15:$A$31,0)),0)+E39*IFERROR(INDEX(설정!$D$15:$D$31,MATCH(B39,설정!$A$15:$A$31,0)),0))</f>
        <v/>
      </c>
      <c r="L39" s="16" t="str">
        <f aca="false">IF($D39="","",J39*I39)</f>
        <v/>
      </c>
      <c r="M39" s="16" t="str">
        <f aca="false">IF($D39="","",IF(C39="일반",(J39-(F39+G39+H39+K39+L39))/11,IF(C39="없음",0,MAX(0,J39*설정!$B$9*0.1-(F39+G39+H39)*설정!$B$10))))</f>
        <v/>
      </c>
      <c r="N39" s="16" t="str">
        <f aca="false">IF($D39="","",J39-K39-F39-G39-H39-L39-M39)</f>
        <v/>
      </c>
      <c r="O39" s="17" t="str">
        <f aca="false">IF($D39="","",IF(J39&gt;0,N39/J39,0))</f>
        <v/>
      </c>
      <c r="P39" s="17" t="str">
        <f aca="false">IF($D39="","",IF(F39&gt;0,N39/F39,0))</f>
        <v/>
      </c>
    </row>
    <row r="40" customFormat="false" ht="15" hidden="false" customHeight="false" outlineLevel="0" collapsed="false">
      <c r="A40" s="13"/>
      <c r="B40" s="13"/>
      <c r="C40" s="13"/>
      <c r="D40" s="14"/>
      <c r="E40" s="14"/>
      <c r="F40" s="14"/>
      <c r="G40" s="14"/>
      <c r="H40" s="14"/>
      <c r="I40" s="15"/>
      <c r="J40" s="16" t="str">
        <f aca="false">IF($D40="","",D40+E40)</f>
        <v/>
      </c>
      <c r="K40" s="16" t="str">
        <f aca="false">IF($D40="","",D40*IFERROR(INDEX(설정!$C$15:$C$31,MATCH(B40,설정!$A$15:$A$31,0)),0)+E40*IFERROR(INDEX(설정!$D$15:$D$31,MATCH(B40,설정!$A$15:$A$31,0)),0))</f>
        <v/>
      </c>
      <c r="L40" s="16" t="str">
        <f aca="false">IF($D40="","",J40*I40)</f>
        <v/>
      </c>
      <c r="M40" s="16" t="str">
        <f aca="false">IF($D40="","",IF(C40="일반",(J40-(F40+G40+H40+K40+L40))/11,IF(C40="없음",0,MAX(0,J40*설정!$B$9*0.1-(F40+G40+H40)*설정!$B$10))))</f>
        <v/>
      </c>
      <c r="N40" s="16" t="str">
        <f aca="false">IF($D40="","",J40-K40-F40-G40-H40-L40-M40)</f>
        <v/>
      </c>
      <c r="O40" s="17" t="str">
        <f aca="false">IF($D40="","",IF(J40&gt;0,N40/J40,0))</f>
        <v/>
      </c>
      <c r="P40" s="17" t="str">
        <f aca="false">IF($D40="","",IF(F40&gt;0,N40/F40,0))</f>
        <v/>
      </c>
    </row>
    <row r="41" customFormat="false" ht="15" hidden="false" customHeight="false" outlineLevel="0" collapsed="false">
      <c r="A41" s="13"/>
      <c r="B41" s="13"/>
      <c r="C41" s="13"/>
      <c r="D41" s="14"/>
      <c r="E41" s="14"/>
      <c r="F41" s="14"/>
      <c r="G41" s="14"/>
      <c r="H41" s="14"/>
      <c r="I41" s="15"/>
      <c r="J41" s="16" t="str">
        <f aca="false">IF($D41="","",D41+E41)</f>
        <v/>
      </c>
      <c r="K41" s="16" t="str">
        <f aca="false">IF($D41="","",D41*IFERROR(INDEX(설정!$C$15:$C$31,MATCH(B41,설정!$A$15:$A$31,0)),0)+E41*IFERROR(INDEX(설정!$D$15:$D$31,MATCH(B41,설정!$A$15:$A$31,0)),0))</f>
        <v/>
      </c>
      <c r="L41" s="16" t="str">
        <f aca="false">IF($D41="","",J41*I41)</f>
        <v/>
      </c>
      <c r="M41" s="16" t="str">
        <f aca="false">IF($D41="","",IF(C41="일반",(J41-(F41+G41+H41+K41+L41))/11,IF(C41="없음",0,MAX(0,J41*설정!$B$9*0.1-(F41+G41+H41)*설정!$B$10))))</f>
        <v/>
      </c>
      <c r="N41" s="16" t="str">
        <f aca="false">IF($D41="","",J41-K41-F41-G41-H41-L41-M41)</f>
        <v/>
      </c>
      <c r="O41" s="17" t="str">
        <f aca="false">IF($D41="","",IF(J41&gt;0,N41/J41,0))</f>
        <v/>
      </c>
      <c r="P41" s="17" t="str">
        <f aca="false">IF($D41="","",IF(F41&gt;0,N41/F41,0))</f>
        <v/>
      </c>
    </row>
    <row r="42" customFormat="false" ht="15" hidden="false" customHeight="false" outlineLevel="0" collapsed="false">
      <c r="A42" s="13"/>
      <c r="B42" s="13"/>
      <c r="C42" s="13"/>
      <c r="D42" s="14"/>
      <c r="E42" s="14"/>
      <c r="F42" s="14"/>
      <c r="G42" s="14"/>
      <c r="H42" s="14"/>
      <c r="I42" s="15"/>
      <c r="J42" s="16" t="str">
        <f aca="false">IF($D42="","",D42+E42)</f>
        <v/>
      </c>
      <c r="K42" s="16" t="str">
        <f aca="false">IF($D42="","",D42*IFERROR(INDEX(설정!$C$15:$C$31,MATCH(B42,설정!$A$15:$A$31,0)),0)+E42*IFERROR(INDEX(설정!$D$15:$D$31,MATCH(B42,설정!$A$15:$A$31,0)),0))</f>
        <v/>
      </c>
      <c r="L42" s="16" t="str">
        <f aca="false">IF($D42="","",J42*I42)</f>
        <v/>
      </c>
      <c r="M42" s="16" t="str">
        <f aca="false">IF($D42="","",IF(C42="일반",(J42-(F42+G42+H42+K42+L42))/11,IF(C42="없음",0,MAX(0,J42*설정!$B$9*0.1-(F42+G42+H42)*설정!$B$10))))</f>
        <v/>
      </c>
      <c r="N42" s="16" t="str">
        <f aca="false">IF($D42="","",J42-K42-F42-G42-H42-L42-M42)</f>
        <v/>
      </c>
      <c r="O42" s="17" t="str">
        <f aca="false">IF($D42="","",IF(J42&gt;0,N42/J42,0))</f>
        <v/>
      </c>
      <c r="P42" s="17" t="str">
        <f aca="false">IF($D42="","",IF(F42&gt;0,N42/F42,0))</f>
        <v/>
      </c>
    </row>
    <row r="43" customFormat="false" ht="15" hidden="false" customHeight="false" outlineLevel="0" collapsed="false">
      <c r="A43" s="13"/>
      <c r="B43" s="13"/>
      <c r="C43" s="13"/>
      <c r="D43" s="14"/>
      <c r="E43" s="14"/>
      <c r="F43" s="14"/>
      <c r="G43" s="14"/>
      <c r="H43" s="14"/>
      <c r="I43" s="15"/>
      <c r="J43" s="16" t="str">
        <f aca="false">IF($D43="","",D43+E43)</f>
        <v/>
      </c>
      <c r="K43" s="16" t="str">
        <f aca="false">IF($D43="","",D43*IFERROR(INDEX(설정!$C$15:$C$31,MATCH(B43,설정!$A$15:$A$31,0)),0)+E43*IFERROR(INDEX(설정!$D$15:$D$31,MATCH(B43,설정!$A$15:$A$31,0)),0))</f>
        <v/>
      </c>
      <c r="L43" s="16" t="str">
        <f aca="false">IF($D43="","",J43*I43)</f>
        <v/>
      </c>
      <c r="M43" s="16" t="str">
        <f aca="false">IF($D43="","",IF(C43="일반",(J43-(F43+G43+H43+K43+L43))/11,IF(C43="없음",0,MAX(0,J43*설정!$B$9*0.1-(F43+G43+H43)*설정!$B$10))))</f>
        <v/>
      </c>
      <c r="N43" s="16" t="str">
        <f aca="false">IF($D43="","",J43-K43-F43-G43-H43-L43-M43)</f>
        <v/>
      </c>
      <c r="O43" s="17" t="str">
        <f aca="false">IF($D43="","",IF(J43&gt;0,N43/J43,0))</f>
        <v/>
      </c>
      <c r="P43" s="17" t="str">
        <f aca="false">IF($D43="","",IF(F43&gt;0,N43/F43,0))</f>
        <v/>
      </c>
    </row>
    <row r="44" customFormat="false" ht="15" hidden="false" customHeight="false" outlineLevel="0" collapsed="false">
      <c r="A44" s="13"/>
      <c r="B44" s="13"/>
      <c r="C44" s="13"/>
      <c r="D44" s="14"/>
      <c r="E44" s="14"/>
      <c r="F44" s="14"/>
      <c r="G44" s="14"/>
      <c r="H44" s="14"/>
      <c r="I44" s="15"/>
      <c r="J44" s="16" t="str">
        <f aca="false">IF($D44="","",D44+E44)</f>
        <v/>
      </c>
      <c r="K44" s="16" t="str">
        <f aca="false">IF($D44="","",D44*IFERROR(INDEX(설정!$C$15:$C$31,MATCH(B44,설정!$A$15:$A$31,0)),0)+E44*IFERROR(INDEX(설정!$D$15:$D$31,MATCH(B44,설정!$A$15:$A$31,0)),0))</f>
        <v/>
      </c>
      <c r="L44" s="16" t="str">
        <f aca="false">IF($D44="","",J44*I44)</f>
        <v/>
      </c>
      <c r="M44" s="16" t="str">
        <f aca="false">IF($D44="","",IF(C44="일반",(J44-(F44+G44+H44+K44+L44))/11,IF(C44="없음",0,MAX(0,J44*설정!$B$9*0.1-(F44+G44+H44)*설정!$B$10))))</f>
        <v/>
      </c>
      <c r="N44" s="16" t="str">
        <f aca="false">IF($D44="","",J44-K44-F44-G44-H44-L44-M44)</f>
        <v/>
      </c>
      <c r="O44" s="17" t="str">
        <f aca="false">IF($D44="","",IF(J44&gt;0,N44/J44,0))</f>
        <v/>
      </c>
      <c r="P44" s="17" t="str">
        <f aca="false">IF($D44="","",IF(F44&gt;0,N44/F44,0))</f>
        <v/>
      </c>
    </row>
    <row r="45" customFormat="false" ht="15" hidden="false" customHeight="false" outlineLevel="0" collapsed="false">
      <c r="A45" s="13"/>
      <c r="B45" s="13"/>
      <c r="C45" s="13"/>
      <c r="D45" s="14"/>
      <c r="E45" s="14"/>
      <c r="F45" s="14"/>
      <c r="G45" s="14"/>
      <c r="H45" s="14"/>
      <c r="I45" s="15"/>
      <c r="J45" s="16" t="str">
        <f aca="false">IF($D45="","",D45+E45)</f>
        <v/>
      </c>
      <c r="K45" s="16" t="str">
        <f aca="false">IF($D45="","",D45*IFERROR(INDEX(설정!$C$15:$C$31,MATCH(B45,설정!$A$15:$A$31,0)),0)+E45*IFERROR(INDEX(설정!$D$15:$D$31,MATCH(B45,설정!$A$15:$A$31,0)),0))</f>
        <v/>
      </c>
      <c r="L45" s="16" t="str">
        <f aca="false">IF($D45="","",J45*I45)</f>
        <v/>
      </c>
      <c r="M45" s="16" t="str">
        <f aca="false">IF($D45="","",IF(C45="일반",(J45-(F45+G45+H45+K45+L45))/11,IF(C45="없음",0,MAX(0,J45*설정!$B$9*0.1-(F45+G45+H45)*설정!$B$10))))</f>
        <v/>
      </c>
      <c r="N45" s="16" t="str">
        <f aca="false">IF($D45="","",J45-K45-F45-G45-H45-L45-M45)</f>
        <v/>
      </c>
      <c r="O45" s="17" t="str">
        <f aca="false">IF($D45="","",IF(J45&gt;0,N45/J45,0))</f>
        <v/>
      </c>
      <c r="P45" s="17" t="str">
        <f aca="false">IF($D45="","",IF(F45&gt;0,N45/F45,0))</f>
        <v/>
      </c>
    </row>
    <row r="46" customFormat="false" ht="15" hidden="false" customHeight="false" outlineLevel="0" collapsed="false">
      <c r="A46" s="13"/>
      <c r="B46" s="13"/>
      <c r="C46" s="13"/>
      <c r="D46" s="14"/>
      <c r="E46" s="14"/>
      <c r="F46" s="14"/>
      <c r="G46" s="14"/>
      <c r="H46" s="14"/>
      <c r="I46" s="15"/>
      <c r="J46" s="16" t="str">
        <f aca="false">IF($D46="","",D46+E46)</f>
        <v/>
      </c>
      <c r="K46" s="16" t="str">
        <f aca="false">IF($D46="","",D46*IFERROR(INDEX(설정!$C$15:$C$31,MATCH(B46,설정!$A$15:$A$31,0)),0)+E46*IFERROR(INDEX(설정!$D$15:$D$31,MATCH(B46,설정!$A$15:$A$31,0)),0))</f>
        <v/>
      </c>
      <c r="L46" s="16" t="str">
        <f aca="false">IF($D46="","",J46*I46)</f>
        <v/>
      </c>
      <c r="M46" s="16" t="str">
        <f aca="false">IF($D46="","",IF(C46="일반",(J46-(F46+G46+H46+K46+L46))/11,IF(C46="없음",0,MAX(0,J46*설정!$B$9*0.1-(F46+G46+H46)*설정!$B$10))))</f>
        <v/>
      </c>
      <c r="N46" s="16" t="str">
        <f aca="false">IF($D46="","",J46-K46-F46-G46-H46-L46-M46)</f>
        <v/>
      </c>
      <c r="O46" s="17" t="str">
        <f aca="false">IF($D46="","",IF(J46&gt;0,N46/J46,0))</f>
        <v/>
      </c>
      <c r="P46" s="17" t="str">
        <f aca="false">IF($D46="","",IF(F46&gt;0,N46/F46,0))</f>
        <v/>
      </c>
    </row>
    <row r="47" customFormat="false" ht="15" hidden="false" customHeight="false" outlineLevel="0" collapsed="false">
      <c r="A47" s="13"/>
      <c r="B47" s="13"/>
      <c r="C47" s="13"/>
      <c r="D47" s="14"/>
      <c r="E47" s="14"/>
      <c r="F47" s="14"/>
      <c r="G47" s="14"/>
      <c r="H47" s="14"/>
      <c r="I47" s="15"/>
      <c r="J47" s="16" t="str">
        <f aca="false">IF($D47="","",D47+E47)</f>
        <v/>
      </c>
      <c r="K47" s="16" t="str">
        <f aca="false">IF($D47="","",D47*IFERROR(INDEX(설정!$C$15:$C$31,MATCH(B47,설정!$A$15:$A$31,0)),0)+E47*IFERROR(INDEX(설정!$D$15:$D$31,MATCH(B47,설정!$A$15:$A$31,0)),0))</f>
        <v/>
      </c>
      <c r="L47" s="16" t="str">
        <f aca="false">IF($D47="","",J47*I47)</f>
        <v/>
      </c>
      <c r="M47" s="16" t="str">
        <f aca="false">IF($D47="","",IF(C47="일반",(J47-(F47+G47+H47+K47+L47))/11,IF(C47="없음",0,MAX(0,J47*설정!$B$9*0.1-(F47+G47+H47)*설정!$B$10))))</f>
        <v/>
      </c>
      <c r="N47" s="16" t="str">
        <f aca="false">IF($D47="","",J47-K47-F47-G47-H47-L47-M47)</f>
        <v/>
      </c>
      <c r="O47" s="17" t="str">
        <f aca="false">IF($D47="","",IF(J47&gt;0,N47/J47,0))</f>
        <v/>
      </c>
      <c r="P47" s="17" t="str">
        <f aca="false">IF($D47="","",IF(F47&gt;0,N47/F47,0))</f>
        <v/>
      </c>
    </row>
    <row r="48" customFormat="false" ht="15" hidden="false" customHeight="false" outlineLevel="0" collapsed="false">
      <c r="A48" s="13"/>
      <c r="B48" s="13"/>
      <c r="C48" s="13"/>
      <c r="D48" s="14"/>
      <c r="E48" s="14"/>
      <c r="F48" s="14"/>
      <c r="G48" s="14"/>
      <c r="H48" s="14"/>
      <c r="I48" s="15"/>
      <c r="J48" s="16" t="str">
        <f aca="false">IF($D48="","",D48+E48)</f>
        <v/>
      </c>
      <c r="K48" s="16" t="str">
        <f aca="false">IF($D48="","",D48*IFERROR(INDEX(설정!$C$15:$C$31,MATCH(B48,설정!$A$15:$A$31,0)),0)+E48*IFERROR(INDEX(설정!$D$15:$D$31,MATCH(B48,설정!$A$15:$A$31,0)),0))</f>
        <v/>
      </c>
      <c r="L48" s="16" t="str">
        <f aca="false">IF($D48="","",J48*I48)</f>
        <v/>
      </c>
      <c r="M48" s="16" t="str">
        <f aca="false">IF($D48="","",IF(C48="일반",(J48-(F48+G48+H48+K48+L48))/11,IF(C48="없음",0,MAX(0,J48*설정!$B$9*0.1-(F48+G48+H48)*설정!$B$10))))</f>
        <v/>
      </c>
      <c r="N48" s="16" t="str">
        <f aca="false">IF($D48="","",J48-K48-F48-G48-H48-L48-M48)</f>
        <v/>
      </c>
      <c r="O48" s="17" t="str">
        <f aca="false">IF($D48="","",IF(J48&gt;0,N48/J48,0))</f>
        <v/>
      </c>
      <c r="P48" s="17" t="str">
        <f aca="false">IF($D48="","",IF(F48&gt;0,N48/F48,0))</f>
        <v/>
      </c>
    </row>
    <row r="49" customFormat="false" ht="15" hidden="false" customHeight="false" outlineLevel="0" collapsed="false">
      <c r="A49" s="13"/>
      <c r="B49" s="13"/>
      <c r="C49" s="13"/>
      <c r="D49" s="14"/>
      <c r="E49" s="14"/>
      <c r="F49" s="14"/>
      <c r="G49" s="14"/>
      <c r="H49" s="14"/>
      <c r="I49" s="15"/>
      <c r="J49" s="16" t="str">
        <f aca="false">IF($D49="","",D49+E49)</f>
        <v/>
      </c>
      <c r="K49" s="16" t="str">
        <f aca="false">IF($D49="","",D49*IFERROR(INDEX(설정!$C$15:$C$31,MATCH(B49,설정!$A$15:$A$31,0)),0)+E49*IFERROR(INDEX(설정!$D$15:$D$31,MATCH(B49,설정!$A$15:$A$31,0)),0))</f>
        <v/>
      </c>
      <c r="L49" s="16" t="str">
        <f aca="false">IF($D49="","",J49*I49)</f>
        <v/>
      </c>
      <c r="M49" s="16" t="str">
        <f aca="false">IF($D49="","",IF(C49="일반",(J49-(F49+G49+H49+K49+L49))/11,IF(C49="없음",0,MAX(0,J49*설정!$B$9*0.1-(F49+G49+H49)*설정!$B$10))))</f>
        <v/>
      </c>
      <c r="N49" s="16" t="str">
        <f aca="false">IF($D49="","",J49-K49-F49-G49-H49-L49-M49)</f>
        <v/>
      </c>
      <c r="O49" s="17" t="str">
        <f aca="false">IF($D49="","",IF(J49&gt;0,N49/J49,0))</f>
        <v/>
      </c>
      <c r="P49" s="17" t="str">
        <f aca="false">IF($D49="","",IF(F49&gt;0,N49/F49,0))</f>
        <v/>
      </c>
    </row>
    <row r="50" customFormat="false" ht="15" hidden="false" customHeight="false" outlineLevel="0" collapsed="false">
      <c r="A50" s="13"/>
      <c r="B50" s="13"/>
      <c r="C50" s="13"/>
      <c r="D50" s="14"/>
      <c r="E50" s="14"/>
      <c r="F50" s="14"/>
      <c r="G50" s="14"/>
      <c r="H50" s="14"/>
      <c r="I50" s="15"/>
      <c r="J50" s="16" t="str">
        <f aca="false">IF($D50="","",D50+E50)</f>
        <v/>
      </c>
      <c r="K50" s="16" t="str">
        <f aca="false">IF($D50="","",D50*IFERROR(INDEX(설정!$C$15:$C$31,MATCH(B50,설정!$A$15:$A$31,0)),0)+E50*IFERROR(INDEX(설정!$D$15:$D$31,MATCH(B50,설정!$A$15:$A$31,0)),0))</f>
        <v/>
      </c>
      <c r="L50" s="16" t="str">
        <f aca="false">IF($D50="","",J50*I50)</f>
        <v/>
      </c>
      <c r="M50" s="16" t="str">
        <f aca="false">IF($D50="","",IF(C50="일반",(J50-(F50+G50+H50+K50+L50))/11,IF(C50="없음",0,MAX(0,J50*설정!$B$9*0.1-(F50+G50+H50)*설정!$B$10))))</f>
        <v/>
      </c>
      <c r="N50" s="16" t="str">
        <f aca="false">IF($D50="","",J50-K50-F50-G50-H50-L50-M50)</f>
        <v/>
      </c>
      <c r="O50" s="17" t="str">
        <f aca="false">IF($D50="","",IF(J50&gt;0,N50/J50,0))</f>
        <v/>
      </c>
      <c r="P50" s="17" t="str">
        <f aca="false">IF($D50="","",IF(F50&gt;0,N50/F50,0))</f>
        <v/>
      </c>
    </row>
    <row r="51" customFormat="false" ht="15" hidden="false" customHeight="false" outlineLevel="0" collapsed="false">
      <c r="A51" s="13"/>
      <c r="B51" s="13"/>
      <c r="C51" s="13"/>
      <c r="D51" s="14"/>
      <c r="E51" s="14"/>
      <c r="F51" s="14"/>
      <c r="G51" s="14"/>
      <c r="H51" s="14"/>
      <c r="I51" s="15"/>
      <c r="J51" s="16" t="str">
        <f aca="false">IF($D51="","",D51+E51)</f>
        <v/>
      </c>
      <c r="K51" s="16" t="str">
        <f aca="false">IF($D51="","",D51*IFERROR(INDEX(설정!$C$15:$C$31,MATCH(B51,설정!$A$15:$A$31,0)),0)+E51*IFERROR(INDEX(설정!$D$15:$D$31,MATCH(B51,설정!$A$15:$A$31,0)),0))</f>
        <v/>
      </c>
      <c r="L51" s="16" t="str">
        <f aca="false">IF($D51="","",J51*I51)</f>
        <v/>
      </c>
      <c r="M51" s="16" t="str">
        <f aca="false">IF($D51="","",IF(C51="일반",(J51-(F51+G51+H51+K51+L51))/11,IF(C51="없음",0,MAX(0,J51*설정!$B$9*0.1-(F51+G51+H51)*설정!$B$10))))</f>
        <v/>
      </c>
      <c r="N51" s="16" t="str">
        <f aca="false">IF($D51="","",J51-K51-F51-G51-H51-L51-M51)</f>
        <v/>
      </c>
      <c r="O51" s="17" t="str">
        <f aca="false">IF($D51="","",IF(J51&gt;0,N51/J51,0))</f>
        <v/>
      </c>
      <c r="P51" s="17" t="str">
        <f aca="false">IF($D51="","",IF(F51&gt;0,N51/F51,0))</f>
        <v/>
      </c>
    </row>
    <row r="52" customFormat="false" ht="15" hidden="false" customHeight="false" outlineLevel="0" collapsed="false">
      <c r="A52" s="13"/>
      <c r="B52" s="13"/>
      <c r="C52" s="13"/>
      <c r="D52" s="14"/>
      <c r="E52" s="14"/>
      <c r="F52" s="14"/>
      <c r="G52" s="14"/>
      <c r="H52" s="14"/>
      <c r="I52" s="15"/>
      <c r="J52" s="16" t="str">
        <f aca="false">IF($D52="","",D52+E52)</f>
        <v/>
      </c>
      <c r="K52" s="16" t="str">
        <f aca="false">IF($D52="","",D52*IFERROR(INDEX(설정!$C$15:$C$31,MATCH(B52,설정!$A$15:$A$31,0)),0)+E52*IFERROR(INDEX(설정!$D$15:$D$31,MATCH(B52,설정!$A$15:$A$31,0)),0))</f>
        <v/>
      </c>
      <c r="L52" s="16" t="str">
        <f aca="false">IF($D52="","",J52*I52)</f>
        <v/>
      </c>
      <c r="M52" s="16" t="str">
        <f aca="false">IF($D52="","",IF(C52="일반",(J52-(F52+G52+H52+K52+L52))/11,IF(C52="없음",0,MAX(0,J52*설정!$B$9*0.1-(F52+G52+H52)*설정!$B$10))))</f>
        <v/>
      </c>
      <c r="N52" s="16" t="str">
        <f aca="false">IF($D52="","",J52-K52-F52-G52-H52-L52-M52)</f>
        <v/>
      </c>
      <c r="O52" s="17" t="str">
        <f aca="false">IF($D52="","",IF(J52&gt;0,N52/J52,0))</f>
        <v/>
      </c>
      <c r="P52" s="17" t="str">
        <f aca="false">IF($D52="","",IF(F52&gt;0,N52/F52,0))</f>
        <v/>
      </c>
    </row>
    <row r="53" customFormat="false" ht="15" hidden="false" customHeight="false" outlineLevel="0" collapsed="false">
      <c r="A53" s="13"/>
      <c r="B53" s="13"/>
      <c r="C53" s="13"/>
      <c r="D53" s="14"/>
      <c r="E53" s="14"/>
      <c r="F53" s="14"/>
      <c r="G53" s="14"/>
      <c r="H53" s="14"/>
      <c r="I53" s="15"/>
      <c r="J53" s="16" t="str">
        <f aca="false">IF($D53="","",D53+E53)</f>
        <v/>
      </c>
      <c r="K53" s="16" t="str">
        <f aca="false">IF($D53="","",D53*IFERROR(INDEX(설정!$C$15:$C$31,MATCH(B53,설정!$A$15:$A$31,0)),0)+E53*IFERROR(INDEX(설정!$D$15:$D$31,MATCH(B53,설정!$A$15:$A$31,0)),0))</f>
        <v/>
      </c>
      <c r="L53" s="16" t="str">
        <f aca="false">IF($D53="","",J53*I53)</f>
        <v/>
      </c>
      <c r="M53" s="16" t="str">
        <f aca="false">IF($D53="","",IF(C53="일반",(J53-(F53+G53+H53+K53+L53))/11,IF(C53="없음",0,MAX(0,J53*설정!$B$9*0.1-(F53+G53+H53)*설정!$B$10))))</f>
        <v/>
      </c>
      <c r="N53" s="16" t="str">
        <f aca="false">IF($D53="","",J53-K53-F53-G53-H53-L53-M53)</f>
        <v/>
      </c>
      <c r="O53" s="17" t="str">
        <f aca="false">IF($D53="","",IF(J53&gt;0,N53/J53,0))</f>
        <v/>
      </c>
      <c r="P53" s="17" t="str">
        <f aca="false">IF($D53="","",IF(F53&gt;0,N53/F53,0))</f>
        <v/>
      </c>
    </row>
    <row r="54" customFormat="false" ht="15" hidden="false" customHeight="false" outlineLevel="0" collapsed="false">
      <c r="A54" s="13"/>
      <c r="B54" s="13"/>
      <c r="C54" s="13"/>
      <c r="D54" s="14"/>
      <c r="E54" s="14"/>
      <c r="F54" s="14"/>
      <c r="G54" s="14"/>
      <c r="H54" s="14"/>
      <c r="I54" s="15"/>
      <c r="J54" s="16" t="str">
        <f aca="false">IF($D54="","",D54+E54)</f>
        <v/>
      </c>
      <c r="K54" s="16" t="str">
        <f aca="false">IF($D54="","",D54*IFERROR(INDEX(설정!$C$15:$C$31,MATCH(B54,설정!$A$15:$A$31,0)),0)+E54*IFERROR(INDEX(설정!$D$15:$D$31,MATCH(B54,설정!$A$15:$A$31,0)),0))</f>
        <v/>
      </c>
      <c r="L54" s="16" t="str">
        <f aca="false">IF($D54="","",J54*I54)</f>
        <v/>
      </c>
      <c r="M54" s="16" t="str">
        <f aca="false">IF($D54="","",IF(C54="일반",(J54-(F54+G54+H54+K54+L54))/11,IF(C54="없음",0,MAX(0,J54*설정!$B$9*0.1-(F54+G54+H54)*설정!$B$10))))</f>
        <v/>
      </c>
      <c r="N54" s="16" t="str">
        <f aca="false">IF($D54="","",J54-K54-F54-G54-H54-L54-M54)</f>
        <v/>
      </c>
      <c r="O54" s="17" t="str">
        <f aca="false">IF($D54="","",IF(J54&gt;0,N54/J54,0))</f>
        <v/>
      </c>
      <c r="P54" s="17" t="str">
        <f aca="false">IF($D54="","",IF(F54&gt;0,N54/F54,0))</f>
        <v/>
      </c>
    </row>
    <row r="55" customFormat="false" ht="15" hidden="false" customHeight="false" outlineLevel="0" collapsed="false">
      <c r="A55" s="13"/>
      <c r="B55" s="13"/>
      <c r="C55" s="13"/>
      <c r="D55" s="14"/>
      <c r="E55" s="14"/>
      <c r="F55" s="14"/>
      <c r="G55" s="14"/>
      <c r="H55" s="14"/>
      <c r="I55" s="15"/>
      <c r="J55" s="16" t="str">
        <f aca="false">IF($D55="","",D55+E55)</f>
        <v/>
      </c>
      <c r="K55" s="16" t="str">
        <f aca="false">IF($D55="","",D55*IFERROR(INDEX(설정!$C$15:$C$31,MATCH(B55,설정!$A$15:$A$31,0)),0)+E55*IFERROR(INDEX(설정!$D$15:$D$31,MATCH(B55,설정!$A$15:$A$31,0)),0))</f>
        <v/>
      </c>
      <c r="L55" s="16" t="str">
        <f aca="false">IF($D55="","",J55*I55)</f>
        <v/>
      </c>
      <c r="M55" s="16" t="str">
        <f aca="false">IF($D55="","",IF(C55="일반",(J55-(F55+G55+H55+K55+L55))/11,IF(C55="없음",0,MAX(0,J55*설정!$B$9*0.1-(F55+G55+H55)*설정!$B$10))))</f>
        <v/>
      </c>
      <c r="N55" s="16" t="str">
        <f aca="false">IF($D55="","",J55-K55-F55-G55-H55-L55-M55)</f>
        <v/>
      </c>
      <c r="O55" s="17" t="str">
        <f aca="false">IF($D55="","",IF(J55&gt;0,N55/J55,0))</f>
        <v/>
      </c>
      <c r="P55" s="17" t="str">
        <f aca="false">IF($D55="","",IF(F55&gt;0,N55/F55,0))</f>
        <v/>
      </c>
    </row>
    <row r="56" customFormat="false" ht="15" hidden="false" customHeight="false" outlineLevel="0" collapsed="false">
      <c r="A56" s="13"/>
      <c r="B56" s="13"/>
      <c r="C56" s="13"/>
      <c r="D56" s="14"/>
      <c r="E56" s="14"/>
      <c r="F56" s="14"/>
      <c r="G56" s="14"/>
      <c r="H56" s="14"/>
      <c r="I56" s="15"/>
      <c r="J56" s="16" t="str">
        <f aca="false">IF($D56="","",D56+E56)</f>
        <v/>
      </c>
      <c r="K56" s="16" t="str">
        <f aca="false">IF($D56="","",D56*IFERROR(INDEX(설정!$C$15:$C$31,MATCH(B56,설정!$A$15:$A$31,0)),0)+E56*IFERROR(INDEX(설정!$D$15:$D$31,MATCH(B56,설정!$A$15:$A$31,0)),0))</f>
        <v/>
      </c>
      <c r="L56" s="16" t="str">
        <f aca="false">IF($D56="","",J56*I56)</f>
        <v/>
      </c>
      <c r="M56" s="16" t="str">
        <f aca="false">IF($D56="","",IF(C56="일반",(J56-(F56+G56+H56+K56+L56))/11,IF(C56="없음",0,MAX(0,J56*설정!$B$9*0.1-(F56+G56+H56)*설정!$B$10))))</f>
        <v/>
      </c>
      <c r="N56" s="16" t="str">
        <f aca="false">IF($D56="","",J56-K56-F56-G56-H56-L56-M56)</f>
        <v/>
      </c>
      <c r="O56" s="17" t="str">
        <f aca="false">IF($D56="","",IF(J56&gt;0,N56/J56,0))</f>
        <v/>
      </c>
      <c r="P56" s="17" t="str">
        <f aca="false">IF($D56="","",IF(F56&gt;0,N56/F56,0))</f>
        <v/>
      </c>
    </row>
    <row r="57" customFormat="false" ht="15" hidden="false" customHeight="false" outlineLevel="0" collapsed="false">
      <c r="A57" s="13"/>
      <c r="B57" s="13"/>
      <c r="C57" s="13"/>
      <c r="D57" s="14"/>
      <c r="E57" s="14"/>
      <c r="F57" s="14"/>
      <c r="G57" s="14"/>
      <c r="H57" s="14"/>
      <c r="I57" s="15"/>
      <c r="J57" s="16" t="str">
        <f aca="false">IF($D57="","",D57+E57)</f>
        <v/>
      </c>
      <c r="K57" s="16" t="str">
        <f aca="false">IF($D57="","",D57*IFERROR(INDEX(설정!$C$15:$C$31,MATCH(B57,설정!$A$15:$A$31,0)),0)+E57*IFERROR(INDEX(설정!$D$15:$D$31,MATCH(B57,설정!$A$15:$A$31,0)),0))</f>
        <v/>
      </c>
      <c r="L57" s="16" t="str">
        <f aca="false">IF($D57="","",J57*I57)</f>
        <v/>
      </c>
      <c r="M57" s="16" t="str">
        <f aca="false">IF($D57="","",IF(C57="일반",(J57-(F57+G57+H57+K57+L57))/11,IF(C57="없음",0,MAX(0,J57*설정!$B$9*0.1-(F57+G57+H57)*설정!$B$10))))</f>
        <v/>
      </c>
      <c r="N57" s="16" t="str">
        <f aca="false">IF($D57="","",J57-K57-F57-G57-H57-L57-M57)</f>
        <v/>
      </c>
      <c r="O57" s="17" t="str">
        <f aca="false">IF($D57="","",IF(J57&gt;0,N57/J57,0))</f>
        <v/>
      </c>
      <c r="P57" s="17" t="str">
        <f aca="false">IF($D57="","",IF(F57&gt;0,N57/F57,0))</f>
        <v/>
      </c>
    </row>
    <row r="58" customFormat="false" ht="15" hidden="false" customHeight="false" outlineLevel="0" collapsed="false">
      <c r="A58" s="13"/>
      <c r="B58" s="13"/>
      <c r="C58" s="13"/>
      <c r="D58" s="14"/>
      <c r="E58" s="14"/>
      <c r="F58" s="14"/>
      <c r="G58" s="14"/>
      <c r="H58" s="14"/>
      <c r="I58" s="15"/>
      <c r="J58" s="16" t="str">
        <f aca="false">IF($D58="","",D58+E58)</f>
        <v/>
      </c>
      <c r="K58" s="16" t="str">
        <f aca="false">IF($D58="","",D58*IFERROR(INDEX(설정!$C$15:$C$31,MATCH(B58,설정!$A$15:$A$31,0)),0)+E58*IFERROR(INDEX(설정!$D$15:$D$31,MATCH(B58,설정!$A$15:$A$31,0)),0))</f>
        <v/>
      </c>
      <c r="L58" s="16" t="str">
        <f aca="false">IF($D58="","",J58*I58)</f>
        <v/>
      </c>
      <c r="M58" s="16" t="str">
        <f aca="false">IF($D58="","",IF(C58="일반",(J58-(F58+G58+H58+K58+L58))/11,IF(C58="없음",0,MAX(0,J58*설정!$B$9*0.1-(F58+G58+H58)*설정!$B$10))))</f>
        <v/>
      </c>
      <c r="N58" s="16" t="str">
        <f aca="false">IF($D58="","",J58-K58-F58-G58-H58-L58-M58)</f>
        <v/>
      </c>
      <c r="O58" s="17" t="str">
        <f aca="false">IF($D58="","",IF(J58&gt;0,N58/J58,0))</f>
        <v/>
      </c>
      <c r="P58" s="17" t="str">
        <f aca="false">IF($D58="","",IF(F58&gt;0,N58/F58,0))</f>
        <v/>
      </c>
    </row>
    <row r="59" customFormat="false" ht="15" hidden="false" customHeight="false" outlineLevel="0" collapsed="false">
      <c r="A59" s="13"/>
      <c r="B59" s="13"/>
      <c r="C59" s="13"/>
      <c r="D59" s="14"/>
      <c r="E59" s="14"/>
      <c r="F59" s="14"/>
      <c r="G59" s="14"/>
      <c r="H59" s="14"/>
      <c r="I59" s="15"/>
      <c r="J59" s="16" t="str">
        <f aca="false">IF($D59="","",D59+E59)</f>
        <v/>
      </c>
      <c r="K59" s="16" t="str">
        <f aca="false">IF($D59="","",D59*IFERROR(INDEX(설정!$C$15:$C$31,MATCH(B59,설정!$A$15:$A$31,0)),0)+E59*IFERROR(INDEX(설정!$D$15:$D$31,MATCH(B59,설정!$A$15:$A$31,0)),0))</f>
        <v/>
      </c>
      <c r="L59" s="16" t="str">
        <f aca="false">IF($D59="","",J59*I59)</f>
        <v/>
      </c>
      <c r="M59" s="16" t="str">
        <f aca="false">IF($D59="","",IF(C59="일반",(J59-(F59+G59+H59+K59+L59))/11,IF(C59="없음",0,MAX(0,J59*설정!$B$9*0.1-(F59+G59+H59)*설정!$B$10))))</f>
        <v/>
      </c>
      <c r="N59" s="16" t="str">
        <f aca="false">IF($D59="","",J59-K59-F59-G59-H59-L59-M59)</f>
        <v/>
      </c>
      <c r="O59" s="17" t="str">
        <f aca="false">IF($D59="","",IF(J59&gt;0,N59/J59,0))</f>
        <v/>
      </c>
      <c r="P59" s="17" t="str">
        <f aca="false">IF($D59="","",IF(F59&gt;0,N59/F59,0))</f>
        <v/>
      </c>
    </row>
    <row r="60" customFormat="false" ht="15" hidden="false" customHeight="false" outlineLevel="0" collapsed="false">
      <c r="A60" s="13"/>
      <c r="B60" s="13"/>
      <c r="C60" s="13"/>
      <c r="D60" s="14"/>
      <c r="E60" s="14"/>
      <c r="F60" s="14"/>
      <c r="G60" s="14"/>
      <c r="H60" s="14"/>
      <c r="I60" s="15"/>
      <c r="J60" s="16" t="str">
        <f aca="false">IF($D60="","",D60+E60)</f>
        <v/>
      </c>
      <c r="K60" s="16" t="str">
        <f aca="false">IF($D60="","",D60*IFERROR(INDEX(설정!$C$15:$C$31,MATCH(B60,설정!$A$15:$A$31,0)),0)+E60*IFERROR(INDEX(설정!$D$15:$D$31,MATCH(B60,설정!$A$15:$A$31,0)),0))</f>
        <v/>
      </c>
      <c r="L60" s="16" t="str">
        <f aca="false">IF($D60="","",J60*I60)</f>
        <v/>
      </c>
      <c r="M60" s="16" t="str">
        <f aca="false">IF($D60="","",IF(C60="일반",(J60-(F60+G60+H60+K60+L60))/11,IF(C60="없음",0,MAX(0,J60*설정!$B$9*0.1-(F60+G60+H60)*설정!$B$10))))</f>
        <v/>
      </c>
      <c r="N60" s="16" t="str">
        <f aca="false">IF($D60="","",J60-K60-F60-G60-H60-L60-M60)</f>
        <v/>
      </c>
      <c r="O60" s="17" t="str">
        <f aca="false">IF($D60="","",IF(J60&gt;0,N60/J60,0))</f>
        <v/>
      </c>
      <c r="P60" s="17" t="str">
        <f aca="false">IF($D60="","",IF(F60&gt;0,N60/F60,0))</f>
        <v/>
      </c>
    </row>
    <row r="61" customFormat="false" ht="15" hidden="false" customHeight="false" outlineLevel="0" collapsed="false">
      <c r="A61" s="13"/>
      <c r="B61" s="13"/>
      <c r="C61" s="13"/>
      <c r="D61" s="14"/>
      <c r="E61" s="14"/>
      <c r="F61" s="14"/>
      <c r="G61" s="14"/>
      <c r="H61" s="14"/>
      <c r="I61" s="15"/>
      <c r="J61" s="16" t="str">
        <f aca="false">IF($D61="","",D61+E61)</f>
        <v/>
      </c>
      <c r="K61" s="16" t="str">
        <f aca="false">IF($D61="","",D61*IFERROR(INDEX(설정!$C$15:$C$31,MATCH(B61,설정!$A$15:$A$31,0)),0)+E61*IFERROR(INDEX(설정!$D$15:$D$31,MATCH(B61,설정!$A$15:$A$31,0)),0))</f>
        <v/>
      </c>
      <c r="L61" s="16" t="str">
        <f aca="false">IF($D61="","",J61*I61)</f>
        <v/>
      </c>
      <c r="M61" s="16" t="str">
        <f aca="false">IF($D61="","",IF(C61="일반",(J61-(F61+G61+H61+K61+L61))/11,IF(C61="없음",0,MAX(0,J61*설정!$B$9*0.1-(F61+G61+H61)*설정!$B$10))))</f>
        <v/>
      </c>
      <c r="N61" s="16" t="str">
        <f aca="false">IF($D61="","",J61-K61-F61-G61-H61-L61-M61)</f>
        <v/>
      </c>
      <c r="O61" s="17" t="str">
        <f aca="false">IF($D61="","",IF(J61&gt;0,N61/J61,0))</f>
        <v/>
      </c>
      <c r="P61" s="17" t="str">
        <f aca="false">IF($D61="","",IF(F61&gt;0,N61/F61,0))</f>
        <v/>
      </c>
    </row>
    <row r="62" customFormat="false" ht="15" hidden="false" customHeight="false" outlineLevel="0" collapsed="false">
      <c r="A62" s="13"/>
      <c r="B62" s="13"/>
      <c r="C62" s="13"/>
      <c r="D62" s="14"/>
      <c r="E62" s="14"/>
      <c r="F62" s="14"/>
      <c r="G62" s="14"/>
      <c r="H62" s="14"/>
      <c r="I62" s="15"/>
      <c r="J62" s="16" t="str">
        <f aca="false">IF($D62="","",D62+E62)</f>
        <v/>
      </c>
      <c r="K62" s="16" t="str">
        <f aca="false">IF($D62="","",D62*IFERROR(INDEX(설정!$C$15:$C$31,MATCH(B62,설정!$A$15:$A$31,0)),0)+E62*IFERROR(INDEX(설정!$D$15:$D$31,MATCH(B62,설정!$A$15:$A$31,0)),0))</f>
        <v/>
      </c>
      <c r="L62" s="16" t="str">
        <f aca="false">IF($D62="","",J62*I62)</f>
        <v/>
      </c>
      <c r="M62" s="16" t="str">
        <f aca="false">IF($D62="","",IF(C62="일반",(J62-(F62+G62+H62+K62+L62))/11,IF(C62="없음",0,MAX(0,J62*설정!$B$9*0.1-(F62+G62+H62)*설정!$B$10))))</f>
        <v/>
      </c>
      <c r="N62" s="16" t="str">
        <f aca="false">IF($D62="","",J62-K62-F62-G62-H62-L62-M62)</f>
        <v/>
      </c>
      <c r="O62" s="17" t="str">
        <f aca="false">IF($D62="","",IF(J62&gt;0,N62/J62,0))</f>
        <v/>
      </c>
      <c r="P62" s="17" t="str">
        <f aca="false">IF($D62="","",IF(F62&gt;0,N62/F62,0))</f>
        <v/>
      </c>
    </row>
    <row r="63" customFormat="false" ht="15" hidden="false" customHeight="false" outlineLevel="0" collapsed="false">
      <c r="A63" s="13"/>
      <c r="B63" s="13"/>
      <c r="C63" s="13"/>
      <c r="D63" s="14"/>
      <c r="E63" s="14"/>
      <c r="F63" s="14"/>
      <c r="G63" s="14"/>
      <c r="H63" s="14"/>
      <c r="I63" s="15"/>
      <c r="J63" s="16" t="str">
        <f aca="false">IF($D63="","",D63+E63)</f>
        <v/>
      </c>
      <c r="K63" s="16" t="str">
        <f aca="false">IF($D63="","",D63*IFERROR(INDEX(설정!$C$15:$C$31,MATCH(B63,설정!$A$15:$A$31,0)),0)+E63*IFERROR(INDEX(설정!$D$15:$D$31,MATCH(B63,설정!$A$15:$A$31,0)),0))</f>
        <v/>
      </c>
      <c r="L63" s="16" t="str">
        <f aca="false">IF($D63="","",J63*I63)</f>
        <v/>
      </c>
      <c r="M63" s="16" t="str">
        <f aca="false">IF($D63="","",IF(C63="일반",(J63-(F63+G63+H63+K63+L63))/11,IF(C63="없음",0,MAX(0,J63*설정!$B$9*0.1-(F63+G63+H63)*설정!$B$10))))</f>
        <v/>
      </c>
      <c r="N63" s="16" t="str">
        <f aca="false">IF($D63="","",J63-K63-F63-G63-H63-L63-M63)</f>
        <v/>
      </c>
      <c r="O63" s="17" t="str">
        <f aca="false">IF($D63="","",IF(J63&gt;0,N63/J63,0))</f>
        <v/>
      </c>
      <c r="P63" s="17" t="str">
        <f aca="false">IF($D63="","",IF(F63&gt;0,N63/F63,0))</f>
        <v/>
      </c>
    </row>
    <row r="64" customFormat="false" ht="15" hidden="false" customHeight="false" outlineLevel="0" collapsed="false">
      <c r="A64" s="13"/>
      <c r="B64" s="13"/>
      <c r="C64" s="13"/>
      <c r="D64" s="14"/>
      <c r="E64" s="14"/>
      <c r="F64" s="14"/>
      <c r="G64" s="14"/>
      <c r="H64" s="14"/>
      <c r="I64" s="15"/>
      <c r="J64" s="16" t="str">
        <f aca="false">IF($D64="","",D64+E64)</f>
        <v/>
      </c>
      <c r="K64" s="16" t="str">
        <f aca="false">IF($D64="","",D64*IFERROR(INDEX(설정!$C$15:$C$31,MATCH(B64,설정!$A$15:$A$31,0)),0)+E64*IFERROR(INDEX(설정!$D$15:$D$31,MATCH(B64,설정!$A$15:$A$31,0)),0))</f>
        <v/>
      </c>
      <c r="L64" s="16" t="str">
        <f aca="false">IF($D64="","",J64*I64)</f>
        <v/>
      </c>
      <c r="M64" s="16" t="str">
        <f aca="false">IF($D64="","",IF(C64="일반",(J64-(F64+G64+H64+K64+L64))/11,IF(C64="없음",0,MAX(0,J64*설정!$B$9*0.1-(F64+G64+H64)*설정!$B$10))))</f>
        <v/>
      </c>
      <c r="N64" s="16" t="str">
        <f aca="false">IF($D64="","",J64-K64-F64-G64-H64-L64-M64)</f>
        <v/>
      </c>
      <c r="O64" s="17" t="str">
        <f aca="false">IF($D64="","",IF(J64&gt;0,N64/J64,0))</f>
        <v/>
      </c>
      <c r="P64" s="17" t="str">
        <f aca="false">IF($D64="","",IF(F64&gt;0,N64/F64,0))</f>
        <v/>
      </c>
    </row>
    <row r="65" customFormat="false" ht="15" hidden="false" customHeight="false" outlineLevel="0" collapsed="false">
      <c r="A65" s="13"/>
      <c r="B65" s="13"/>
      <c r="C65" s="13"/>
      <c r="D65" s="14"/>
      <c r="E65" s="14"/>
      <c r="F65" s="14"/>
      <c r="G65" s="14"/>
      <c r="H65" s="14"/>
      <c r="I65" s="15"/>
      <c r="J65" s="16" t="str">
        <f aca="false">IF($D65="","",D65+E65)</f>
        <v/>
      </c>
      <c r="K65" s="16" t="str">
        <f aca="false">IF($D65="","",D65*IFERROR(INDEX(설정!$C$15:$C$31,MATCH(B65,설정!$A$15:$A$31,0)),0)+E65*IFERROR(INDEX(설정!$D$15:$D$31,MATCH(B65,설정!$A$15:$A$31,0)),0))</f>
        <v/>
      </c>
      <c r="L65" s="16" t="str">
        <f aca="false">IF($D65="","",J65*I65)</f>
        <v/>
      </c>
      <c r="M65" s="16" t="str">
        <f aca="false">IF($D65="","",IF(C65="일반",(J65-(F65+G65+H65+K65+L65))/11,IF(C65="없음",0,MAX(0,J65*설정!$B$9*0.1-(F65+G65+H65)*설정!$B$10))))</f>
        <v/>
      </c>
      <c r="N65" s="16" t="str">
        <f aca="false">IF($D65="","",J65-K65-F65-G65-H65-L65-M65)</f>
        <v/>
      </c>
      <c r="O65" s="17" t="str">
        <f aca="false">IF($D65="","",IF(J65&gt;0,N65/J65,0))</f>
        <v/>
      </c>
      <c r="P65" s="17" t="str">
        <f aca="false">IF($D65="","",IF(F65&gt;0,N65/F65,0))</f>
        <v/>
      </c>
    </row>
    <row r="66" customFormat="false" ht="15" hidden="false" customHeight="false" outlineLevel="0" collapsed="false">
      <c r="A66" s="13"/>
      <c r="B66" s="13"/>
      <c r="C66" s="13"/>
      <c r="D66" s="14"/>
      <c r="E66" s="14"/>
      <c r="F66" s="14"/>
      <c r="G66" s="14"/>
      <c r="H66" s="14"/>
      <c r="I66" s="15"/>
      <c r="J66" s="16" t="str">
        <f aca="false">IF($D66="","",D66+E66)</f>
        <v/>
      </c>
      <c r="K66" s="16" t="str">
        <f aca="false">IF($D66="","",D66*IFERROR(INDEX(설정!$C$15:$C$31,MATCH(B66,설정!$A$15:$A$31,0)),0)+E66*IFERROR(INDEX(설정!$D$15:$D$31,MATCH(B66,설정!$A$15:$A$31,0)),0))</f>
        <v/>
      </c>
      <c r="L66" s="16" t="str">
        <f aca="false">IF($D66="","",J66*I66)</f>
        <v/>
      </c>
      <c r="M66" s="16" t="str">
        <f aca="false">IF($D66="","",IF(C66="일반",(J66-(F66+G66+H66+K66+L66))/11,IF(C66="없음",0,MAX(0,J66*설정!$B$9*0.1-(F66+G66+H66)*설정!$B$10))))</f>
        <v/>
      </c>
      <c r="N66" s="16" t="str">
        <f aca="false">IF($D66="","",J66-K66-F66-G66-H66-L66-M66)</f>
        <v/>
      </c>
      <c r="O66" s="17" t="str">
        <f aca="false">IF($D66="","",IF(J66&gt;0,N66/J66,0))</f>
        <v/>
      </c>
      <c r="P66" s="17" t="str">
        <f aca="false">IF($D66="","",IF(F66&gt;0,N66/F66,0))</f>
        <v/>
      </c>
    </row>
    <row r="67" customFormat="false" ht="15" hidden="false" customHeight="false" outlineLevel="0" collapsed="false">
      <c r="A67" s="13"/>
      <c r="B67" s="13"/>
      <c r="C67" s="13"/>
      <c r="D67" s="14"/>
      <c r="E67" s="14"/>
      <c r="F67" s="14"/>
      <c r="G67" s="14"/>
      <c r="H67" s="14"/>
      <c r="I67" s="15"/>
      <c r="J67" s="16" t="str">
        <f aca="false">IF($D67="","",D67+E67)</f>
        <v/>
      </c>
      <c r="K67" s="16" t="str">
        <f aca="false">IF($D67="","",D67*IFERROR(INDEX(설정!$C$15:$C$31,MATCH(B67,설정!$A$15:$A$31,0)),0)+E67*IFERROR(INDEX(설정!$D$15:$D$31,MATCH(B67,설정!$A$15:$A$31,0)),0))</f>
        <v/>
      </c>
      <c r="L67" s="16" t="str">
        <f aca="false">IF($D67="","",J67*I67)</f>
        <v/>
      </c>
      <c r="M67" s="16" t="str">
        <f aca="false">IF($D67="","",IF(C67="일반",(J67-(F67+G67+H67+K67+L67))/11,IF(C67="없음",0,MAX(0,J67*설정!$B$9*0.1-(F67+G67+H67)*설정!$B$10))))</f>
        <v/>
      </c>
      <c r="N67" s="16" t="str">
        <f aca="false">IF($D67="","",J67-K67-F67-G67-H67-L67-M67)</f>
        <v/>
      </c>
      <c r="O67" s="17" t="str">
        <f aca="false">IF($D67="","",IF(J67&gt;0,N67/J67,0))</f>
        <v/>
      </c>
      <c r="P67" s="17" t="str">
        <f aca="false">IF($D67="","",IF(F67&gt;0,N67/F67,0))</f>
        <v/>
      </c>
    </row>
    <row r="68" customFormat="false" ht="15" hidden="false" customHeight="false" outlineLevel="0" collapsed="false">
      <c r="A68" s="13"/>
      <c r="B68" s="13"/>
      <c r="C68" s="13"/>
      <c r="D68" s="14"/>
      <c r="E68" s="14"/>
      <c r="F68" s="14"/>
      <c r="G68" s="14"/>
      <c r="H68" s="14"/>
      <c r="I68" s="15"/>
      <c r="J68" s="16" t="str">
        <f aca="false">IF($D68="","",D68+E68)</f>
        <v/>
      </c>
      <c r="K68" s="16" t="str">
        <f aca="false">IF($D68="","",D68*IFERROR(INDEX(설정!$C$15:$C$31,MATCH(B68,설정!$A$15:$A$31,0)),0)+E68*IFERROR(INDEX(설정!$D$15:$D$31,MATCH(B68,설정!$A$15:$A$31,0)),0))</f>
        <v/>
      </c>
      <c r="L68" s="16" t="str">
        <f aca="false">IF($D68="","",J68*I68)</f>
        <v/>
      </c>
      <c r="M68" s="16" t="str">
        <f aca="false">IF($D68="","",IF(C68="일반",(J68-(F68+G68+H68+K68+L68))/11,IF(C68="없음",0,MAX(0,J68*설정!$B$9*0.1-(F68+G68+H68)*설정!$B$10))))</f>
        <v/>
      </c>
      <c r="N68" s="16" t="str">
        <f aca="false">IF($D68="","",J68-K68-F68-G68-H68-L68-M68)</f>
        <v/>
      </c>
      <c r="O68" s="17" t="str">
        <f aca="false">IF($D68="","",IF(J68&gt;0,N68/J68,0))</f>
        <v/>
      </c>
      <c r="P68" s="17" t="str">
        <f aca="false">IF($D68="","",IF(F68&gt;0,N68/F68,0))</f>
        <v/>
      </c>
    </row>
    <row r="69" customFormat="false" ht="15" hidden="false" customHeight="false" outlineLevel="0" collapsed="false">
      <c r="A69" s="13"/>
      <c r="B69" s="13"/>
      <c r="C69" s="13"/>
      <c r="D69" s="14"/>
      <c r="E69" s="14"/>
      <c r="F69" s="14"/>
      <c r="G69" s="14"/>
      <c r="H69" s="14"/>
      <c r="I69" s="15"/>
      <c r="J69" s="16" t="str">
        <f aca="false">IF($D69="","",D69+E69)</f>
        <v/>
      </c>
      <c r="K69" s="16" t="str">
        <f aca="false">IF($D69="","",D69*IFERROR(INDEX(설정!$C$15:$C$31,MATCH(B69,설정!$A$15:$A$31,0)),0)+E69*IFERROR(INDEX(설정!$D$15:$D$31,MATCH(B69,설정!$A$15:$A$31,0)),0))</f>
        <v/>
      </c>
      <c r="L69" s="16" t="str">
        <f aca="false">IF($D69="","",J69*I69)</f>
        <v/>
      </c>
      <c r="M69" s="16" t="str">
        <f aca="false">IF($D69="","",IF(C69="일반",(J69-(F69+G69+H69+K69+L69))/11,IF(C69="없음",0,MAX(0,J69*설정!$B$9*0.1-(F69+G69+H69)*설정!$B$10))))</f>
        <v/>
      </c>
      <c r="N69" s="16" t="str">
        <f aca="false">IF($D69="","",J69-K69-F69-G69-H69-L69-M69)</f>
        <v/>
      </c>
      <c r="O69" s="17" t="str">
        <f aca="false">IF($D69="","",IF(J69&gt;0,N69/J69,0))</f>
        <v/>
      </c>
      <c r="P69" s="17" t="str">
        <f aca="false">IF($D69="","",IF(F69&gt;0,N69/F69,0))</f>
        <v/>
      </c>
    </row>
    <row r="70" customFormat="false" ht="15" hidden="false" customHeight="false" outlineLevel="0" collapsed="false">
      <c r="A70" s="13"/>
      <c r="B70" s="13"/>
      <c r="C70" s="13"/>
      <c r="D70" s="14"/>
      <c r="E70" s="14"/>
      <c r="F70" s="14"/>
      <c r="G70" s="14"/>
      <c r="H70" s="14"/>
      <c r="I70" s="15"/>
      <c r="J70" s="16" t="str">
        <f aca="false">IF($D70="","",D70+E70)</f>
        <v/>
      </c>
      <c r="K70" s="16" t="str">
        <f aca="false">IF($D70="","",D70*IFERROR(INDEX(설정!$C$15:$C$31,MATCH(B70,설정!$A$15:$A$31,0)),0)+E70*IFERROR(INDEX(설정!$D$15:$D$31,MATCH(B70,설정!$A$15:$A$31,0)),0))</f>
        <v/>
      </c>
      <c r="L70" s="16" t="str">
        <f aca="false">IF($D70="","",J70*I70)</f>
        <v/>
      </c>
      <c r="M70" s="16" t="str">
        <f aca="false">IF($D70="","",IF(C70="일반",(J70-(F70+G70+H70+K70+L70))/11,IF(C70="없음",0,MAX(0,J70*설정!$B$9*0.1-(F70+G70+H70)*설정!$B$10))))</f>
        <v/>
      </c>
      <c r="N70" s="16" t="str">
        <f aca="false">IF($D70="","",J70-K70-F70-G70-H70-L70-M70)</f>
        <v/>
      </c>
      <c r="O70" s="17" t="str">
        <f aca="false">IF($D70="","",IF(J70&gt;0,N70/J70,0))</f>
        <v/>
      </c>
      <c r="P70" s="17" t="str">
        <f aca="false">IF($D70="","",IF(F70&gt;0,N70/F70,0))</f>
        <v/>
      </c>
    </row>
    <row r="71" customFormat="false" ht="15" hidden="false" customHeight="false" outlineLevel="0" collapsed="false">
      <c r="A71" s="13"/>
      <c r="B71" s="13"/>
      <c r="C71" s="13"/>
      <c r="D71" s="14"/>
      <c r="E71" s="14"/>
      <c r="F71" s="14"/>
      <c r="G71" s="14"/>
      <c r="H71" s="14"/>
      <c r="I71" s="15"/>
      <c r="J71" s="16" t="str">
        <f aca="false">IF($D71="","",D71+E71)</f>
        <v/>
      </c>
      <c r="K71" s="16" t="str">
        <f aca="false">IF($D71="","",D71*IFERROR(INDEX(설정!$C$15:$C$31,MATCH(B71,설정!$A$15:$A$31,0)),0)+E71*IFERROR(INDEX(설정!$D$15:$D$31,MATCH(B71,설정!$A$15:$A$31,0)),0))</f>
        <v/>
      </c>
      <c r="L71" s="16" t="str">
        <f aca="false">IF($D71="","",J71*I71)</f>
        <v/>
      </c>
      <c r="M71" s="16" t="str">
        <f aca="false">IF($D71="","",IF(C71="일반",(J71-(F71+G71+H71+K71+L71))/11,IF(C71="없음",0,MAX(0,J71*설정!$B$9*0.1-(F71+G71+H71)*설정!$B$10))))</f>
        <v/>
      </c>
      <c r="N71" s="16" t="str">
        <f aca="false">IF($D71="","",J71-K71-F71-G71-H71-L71-M71)</f>
        <v/>
      </c>
      <c r="O71" s="17" t="str">
        <f aca="false">IF($D71="","",IF(J71&gt;0,N71/J71,0))</f>
        <v/>
      </c>
      <c r="P71" s="17" t="str">
        <f aca="false">IF($D71="","",IF(F71&gt;0,N71/F71,0))</f>
        <v/>
      </c>
    </row>
    <row r="72" customFormat="false" ht="15" hidden="false" customHeight="false" outlineLevel="0" collapsed="false">
      <c r="A72" s="13"/>
      <c r="B72" s="13"/>
      <c r="C72" s="13"/>
      <c r="D72" s="14"/>
      <c r="E72" s="14"/>
      <c r="F72" s="14"/>
      <c r="G72" s="14"/>
      <c r="H72" s="14"/>
      <c r="I72" s="15"/>
      <c r="J72" s="16" t="str">
        <f aca="false">IF($D72="","",D72+E72)</f>
        <v/>
      </c>
      <c r="K72" s="16" t="str">
        <f aca="false">IF($D72="","",D72*IFERROR(INDEX(설정!$C$15:$C$31,MATCH(B72,설정!$A$15:$A$31,0)),0)+E72*IFERROR(INDEX(설정!$D$15:$D$31,MATCH(B72,설정!$A$15:$A$31,0)),0))</f>
        <v/>
      </c>
      <c r="L72" s="16" t="str">
        <f aca="false">IF($D72="","",J72*I72)</f>
        <v/>
      </c>
      <c r="M72" s="16" t="str">
        <f aca="false">IF($D72="","",IF(C72="일반",(J72-(F72+G72+H72+K72+L72))/11,IF(C72="없음",0,MAX(0,J72*설정!$B$9*0.1-(F72+G72+H72)*설정!$B$10))))</f>
        <v/>
      </c>
      <c r="N72" s="16" t="str">
        <f aca="false">IF($D72="","",J72-K72-F72-G72-H72-L72-M72)</f>
        <v/>
      </c>
      <c r="O72" s="17" t="str">
        <f aca="false">IF($D72="","",IF(J72&gt;0,N72/J72,0))</f>
        <v/>
      </c>
      <c r="P72" s="17" t="str">
        <f aca="false">IF($D72="","",IF(F72&gt;0,N72/F72,0))</f>
        <v/>
      </c>
    </row>
    <row r="73" customFormat="false" ht="15" hidden="false" customHeight="false" outlineLevel="0" collapsed="false">
      <c r="A73" s="13"/>
      <c r="B73" s="13"/>
      <c r="C73" s="13"/>
      <c r="D73" s="14"/>
      <c r="E73" s="14"/>
      <c r="F73" s="14"/>
      <c r="G73" s="14"/>
      <c r="H73" s="14"/>
      <c r="I73" s="15"/>
      <c r="J73" s="16" t="str">
        <f aca="false">IF($D73="","",D73+E73)</f>
        <v/>
      </c>
      <c r="K73" s="16" t="str">
        <f aca="false">IF($D73="","",D73*IFERROR(INDEX(설정!$C$15:$C$31,MATCH(B73,설정!$A$15:$A$31,0)),0)+E73*IFERROR(INDEX(설정!$D$15:$D$31,MATCH(B73,설정!$A$15:$A$31,0)),0))</f>
        <v/>
      </c>
      <c r="L73" s="16" t="str">
        <f aca="false">IF($D73="","",J73*I73)</f>
        <v/>
      </c>
      <c r="M73" s="16" t="str">
        <f aca="false">IF($D73="","",IF(C73="일반",(J73-(F73+G73+H73+K73+L73))/11,IF(C73="없음",0,MAX(0,J73*설정!$B$9*0.1-(F73+G73+H73)*설정!$B$10))))</f>
        <v/>
      </c>
      <c r="N73" s="16" t="str">
        <f aca="false">IF($D73="","",J73-K73-F73-G73-H73-L73-M73)</f>
        <v/>
      </c>
      <c r="O73" s="17" t="str">
        <f aca="false">IF($D73="","",IF(J73&gt;0,N73/J73,0))</f>
        <v/>
      </c>
      <c r="P73" s="17" t="str">
        <f aca="false">IF($D73="","",IF(F73&gt;0,N73/F73,0))</f>
        <v/>
      </c>
    </row>
    <row r="74" customFormat="false" ht="15" hidden="false" customHeight="false" outlineLevel="0" collapsed="false">
      <c r="A74" s="13"/>
      <c r="B74" s="13"/>
      <c r="C74" s="13"/>
      <c r="D74" s="14"/>
      <c r="E74" s="14"/>
      <c r="F74" s="14"/>
      <c r="G74" s="14"/>
      <c r="H74" s="14"/>
      <c r="I74" s="15"/>
      <c r="J74" s="16" t="str">
        <f aca="false">IF($D74="","",D74+E74)</f>
        <v/>
      </c>
      <c r="K74" s="16" t="str">
        <f aca="false">IF($D74="","",D74*IFERROR(INDEX(설정!$C$15:$C$31,MATCH(B74,설정!$A$15:$A$31,0)),0)+E74*IFERROR(INDEX(설정!$D$15:$D$31,MATCH(B74,설정!$A$15:$A$31,0)),0))</f>
        <v/>
      </c>
      <c r="L74" s="16" t="str">
        <f aca="false">IF($D74="","",J74*I74)</f>
        <v/>
      </c>
      <c r="M74" s="16" t="str">
        <f aca="false">IF($D74="","",IF(C74="일반",(J74-(F74+G74+H74+K74+L74))/11,IF(C74="없음",0,MAX(0,J74*설정!$B$9*0.1-(F74+G74+H74)*설정!$B$10))))</f>
        <v/>
      </c>
      <c r="N74" s="16" t="str">
        <f aca="false">IF($D74="","",J74-K74-F74-G74-H74-L74-M74)</f>
        <v/>
      </c>
      <c r="O74" s="17" t="str">
        <f aca="false">IF($D74="","",IF(J74&gt;0,N74/J74,0))</f>
        <v/>
      </c>
      <c r="P74" s="17" t="str">
        <f aca="false">IF($D74="","",IF(F74&gt;0,N74/F74,0))</f>
        <v/>
      </c>
    </row>
    <row r="75" customFormat="false" ht="15" hidden="false" customHeight="false" outlineLevel="0" collapsed="false">
      <c r="A75" s="13"/>
      <c r="B75" s="13"/>
      <c r="C75" s="13"/>
      <c r="D75" s="14"/>
      <c r="E75" s="14"/>
      <c r="F75" s="14"/>
      <c r="G75" s="14"/>
      <c r="H75" s="14"/>
      <c r="I75" s="15"/>
      <c r="J75" s="16" t="str">
        <f aca="false">IF($D75="","",D75+E75)</f>
        <v/>
      </c>
      <c r="K75" s="16" t="str">
        <f aca="false">IF($D75="","",D75*IFERROR(INDEX(설정!$C$15:$C$31,MATCH(B75,설정!$A$15:$A$31,0)),0)+E75*IFERROR(INDEX(설정!$D$15:$D$31,MATCH(B75,설정!$A$15:$A$31,0)),0))</f>
        <v/>
      </c>
      <c r="L75" s="16" t="str">
        <f aca="false">IF($D75="","",J75*I75)</f>
        <v/>
      </c>
      <c r="M75" s="16" t="str">
        <f aca="false">IF($D75="","",IF(C75="일반",(J75-(F75+G75+H75+K75+L75))/11,IF(C75="없음",0,MAX(0,J75*설정!$B$9*0.1-(F75+G75+H75)*설정!$B$10))))</f>
        <v/>
      </c>
      <c r="N75" s="16" t="str">
        <f aca="false">IF($D75="","",J75-K75-F75-G75-H75-L75-M75)</f>
        <v/>
      </c>
      <c r="O75" s="17" t="str">
        <f aca="false">IF($D75="","",IF(J75&gt;0,N75/J75,0))</f>
        <v/>
      </c>
      <c r="P75" s="17" t="str">
        <f aca="false">IF($D75="","",IF(F75&gt;0,N75/F75,0))</f>
        <v/>
      </c>
    </row>
    <row r="76" customFormat="false" ht="15" hidden="false" customHeight="false" outlineLevel="0" collapsed="false">
      <c r="A76" s="13"/>
      <c r="B76" s="13"/>
      <c r="C76" s="13"/>
      <c r="D76" s="14"/>
      <c r="E76" s="14"/>
      <c r="F76" s="14"/>
      <c r="G76" s="14"/>
      <c r="H76" s="14"/>
      <c r="I76" s="15"/>
      <c r="J76" s="16" t="str">
        <f aca="false">IF($D76="","",D76+E76)</f>
        <v/>
      </c>
      <c r="K76" s="16" t="str">
        <f aca="false">IF($D76="","",D76*IFERROR(INDEX(설정!$C$15:$C$31,MATCH(B76,설정!$A$15:$A$31,0)),0)+E76*IFERROR(INDEX(설정!$D$15:$D$31,MATCH(B76,설정!$A$15:$A$31,0)),0))</f>
        <v/>
      </c>
      <c r="L76" s="16" t="str">
        <f aca="false">IF($D76="","",J76*I76)</f>
        <v/>
      </c>
      <c r="M76" s="16" t="str">
        <f aca="false">IF($D76="","",IF(C76="일반",(J76-(F76+G76+H76+K76+L76))/11,IF(C76="없음",0,MAX(0,J76*설정!$B$9*0.1-(F76+G76+H76)*설정!$B$10))))</f>
        <v/>
      </c>
      <c r="N76" s="16" t="str">
        <f aca="false">IF($D76="","",J76-K76-F76-G76-H76-L76-M76)</f>
        <v/>
      </c>
      <c r="O76" s="17" t="str">
        <f aca="false">IF($D76="","",IF(J76&gt;0,N76/J76,0))</f>
        <v/>
      </c>
      <c r="P76" s="17" t="str">
        <f aca="false">IF($D76="","",IF(F76&gt;0,N76/F76,0))</f>
        <v/>
      </c>
    </row>
    <row r="77" customFormat="false" ht="15" hidden="false" customHeight="false" outlineLevel="0" collapsed="false">
      <c r="A77" s="13"/>
      <c r="B77" s="13"/>
      <c r="C77" s="13"/>
      <c r="D77" s="14"/>
      <c r="E77" s="14"/>
      <c r="F77" s="14"/>
      <c r="G77" s="14"/>
      <c r="H77" s="14"/>
      <c r="I77" s="15"/>
      <c r="J77" s="16" t="str">
        <f aca="false">IF($D77="","",D77+E77)</f>
        <v/>
      </c>
      <c r="K77" s="16" t="str">
        <f aca="false">IF($D77="","",D77*IFERROR(INDEX(설정!$C$15:$C$31,MATCH(B77,설정!$A$15:$A$31,0)),0)+E77*IFERROR(INDEX(설정!$D$15:$D$31,MATCH(B77,설정!$A$15:$A$31,0)),0))</f>
        <v/>
      </c>
      <c r="L77" s="16" t="str">
        <f aca="false">IF($D77="","",J77*I77)</f>
        <v/>
      </c>
      <c r="M77" s="16" t="str">
        <f aca="false">IF($D77="","",IF(C77="일반",(J77-(F77+G77+H77+K77+L77))/11,IF(C77="없음",0,MAX(0,J77*설정!$B$9*0.1-(F77+G77+H77)*설정!$B$10))))</f>
        <v/>
      </c>
      <c r="N77" s="16" t="str">
        <f aca="false">IF($D77="","",J77-K77-F77-G77-H77-L77-M77)</f>
        <v/>
      </c>
      <c r="O77" s="17" t="str">
        <f aca="false">IF($D77="","",IF(J77&gt;0,N77/J77,0))</f>
        <v/>
      </c>
      <c r="P77" s="17" t="str">
        <f aca="false">IF($D77="","",IF(F77&gt;0,N77/F77,0))</f>
        <v/>
      </c>
    </row>
    <row r="78" customFormat="false" ht="15" hidden="false" customHeight="false" outlineLevel="0" collapsed="false">
      <c r="A78" s="13"/>
      <c r="B78" s="13"/>
      <c r="C78" s="13"/>
      <c r="D78" s="14"/>
      <c r="E78" s="14"/>
      <c r="F78" s="14"/>
      <c r="G78" s="14"/>
      <c r="H78" s="14"/>
      <c r="I78" s="15"/>
      <c r="J78" s="16" t="str">
        <f aca="false">IF($D78="","",D78+E78)</f>
        <v/>
      </c>
      <c r="K78" s="16" t="str">
        <f aca="false">IF($D78="","",D78*IFERROR(INDEX(설정!$C$15:$C$31,MATCH(B78,설정!$A$15:$A$31,0)),0)+E78*IFERROR(INDEX(설정!$D$15:$D$31,MATCH(B78,설정!$A$15:$A$31,0)),0))</f>
        <v/>
      </c>
      <c r="L78" s="16" t="str">
        <f aca="false">IF($D78="","",J78*I78)</f>
        <v/>
      </c>
      <c r="M78" s="16" t="str">
        <f aca="false">IF($D78="","",IF(C78="일반",(J78-(F78+G78+H78+K78+L78))/11,IF(C78="없음",0,MAX(0,J78*설정!$B$9*0.1-(F78+G78+H78)*설정!$B$10))))</f>
        <v/>
      </c>
      <c r="N78" s="16" t="str">
        <f aca="false">IF($D78="","",J78-K78-F78-G78-H78-L78-M78)</f>
        <v/>
      </c>
      <c r="O78" s="17" t="str">
        <f aca="false">IF($D78="","",IF(J78&gt;0,N78/J78,0))</f>
        <v/>
      </c>
      <c r="P78" s="17" t="str">
        <f aca="false">IF($D78="","",IF(F78&gt;0,N78/F78,0))</f>
        <v/>
      </c>
    </row>
    <row r="79" customFormat="false" ht="15" hidden="false" customHeight="false" outlineLevel="0" collapsed="false">
      <c r="A79" s="13"/>
      <c r="B79" s="13"/>
      <c r="C79" s="13"/>
      <c r="D79" s="14"/>
      <c r="E79" s="14"/>
      <c r="F79" s="14"/>
      <c r="G79" s="14"/>
      <c r="H79" s="14"/>
      <c r="I79" s="15"/>
      <c r="J79" s="16" t="str">
        <f aca="false">IF($D79="","",D79+E79)</f>
        <v/>
      </c>
      <c r="K79" s="16" t="str">
        <f aca="false">IF($D79="","",D79*IFERROR(INDEX(설정!$C$15:$C$31,MATCH(B79,설정!$A$15:$A$31,0)),0)+E79*IFERROR(INDEX(설정!$D$15:$D$31,MATCH(B79,설정!$A$15:$A$31,0)),0))</f>
        <v/>
      </c>
      <c r="L79" s="16" t="str">
        <f aca="false">IF($D79="","",J79*I79)</f>
        <v/>
      </c>
      <c r="M79" s="16" t="str">
        <f aca="false">IF($D79="","",IF(C79="일반",(J79-(F79+G79+H79+K79+L79))/11,IF(C79="없음",0,MAX(0,J79*설정!$B$9*0.1-(F79+G79+H79)*설정!$B$10))))</f>
        <v/>
      </c>
      <c r="N79" s="16" t="str">
        <f aca="false">IF($D79="","",J79-K79-F79-G79-H79-L79-M79)</f>
        <v/>
      </c>
      <c r="O79" s="17" t="str">
        <f aca="false">IF($D79="","",IF(J79&gt;0,N79/J79,0))</f>
        <v/>
      </c>
      <c r="P79" s="17" t="str">
        <f aca="false">IF($D79="","",IF(F79&gt;0,N79/F79,0))</f>
        <v/>
      </c>
    </row>
    <row r="80" customFormat="false" ht="15" hidden="false" customHeight="false" outlineLevel="0" collapsed="false">
      <c r="A80" s="13"/>
      <c r="B80" s="13"/>
      <c r="C80" s="13"/>
      <c r="D80" s="14"/>
      <c r="E80" s="14"/>
      <c r="F80" s="14"/>
      <c r="G80" s="14"/>
      <c r="H80" s="14"/>
      <c r="I80" s="15"/>
      <c r="J80" s="16" t="str">
        <f aca="false">IF($D80="","",D80+E80)</f>
        <v/>
      </c>
      <c r="K80" s="16" t="str">
        <f aca="false">IF($D80="","",D80*IFERROR(INDEX(설정!$C$15:$C$31,MATCH(B80,설정!$A$15:$A$31,0)),0)+E80*IFERROR(INDEX(설정!$D$15:$D$31,MATCH(B80,설정!$A$15:$A$31,0)),0))</f>
        <v/>
      </c>
      <c r="L80" s="16" t="str">
        <f aca="false">IF($D80="","",J80*I80)</f>
        <v/>
      </c>
      <c r="M80" s="16" t="str">
        <f aca="false">IF($D80="","",IF(C80="일반",(J80-(F80+G80+H80+K80+L80))/11,IF(C80="없음",0,MAX(0,J80*설정!$B$9*0.1-(F80+G80+H80)*설정!$B$10))))</f>
        <v/>
      </c>
      <c r="N80" s="16" t="str">
        <f aca="false">IF($D80="","",J80-K80-F80-G80-H80-L80-M80)</f>
        <v/>
      </c>
      <c r="O80" s="17" t="str">
        <f aca="false">IF($D80="","",IF(J80&gt;0,N80/J80,0))</f>
        <v/>
      </c>
      <c r="P80" s="17" t="str">
        <f aca="false">IF($D80="","",IF(F80&gt;0,N80/F80,0))</f>
        <v/>
      </c>
    </row>
    <row r="81" customFormat="false" ht="15" hidden="false" customHeight="false" outlineLevel="0" collapsed="false">
      <c r="A81" s="13"/>
      <c r="B81" s="13"/>
      <c r="C81" s="13"/>
      <c r="D81" s="14"/>
      <c r="E81" s="14"/>
      <c r="F81" s="14"/>
      <c r="G81" s="14"/>
      <c r="H81" s="14"/>
      <c r="I81" s="15"/>
      <c r="J81" s="16" t="str">
        <f aca="false">IF($D81="","",D81+E81)</f>
        <v/>
      </c>
      <c r="K81" s="16" t="str">
        <f aca="false">IF($D81="","",D81*IFERROR(INDEX(설정!$C$15:$C$31,MATCH(B81,설정!$A$15:$A$31,0)),0)+E81*IFERROR(INDEX(설정!$D$15:$D$31,MATCH(B81,설정!$A$15:$A$31,0)),0))</f>
        <v/>
      </c>
      <c r="L81" s="16" t="str">
        <f aca="false">IF($D81="","",J81*I81)</f>
        <v/>
      </c>
      <c r="M81" s="16" t="str">
        <f aca="false">IF($D81="","",IF(C81="일반",(J81-(F81+G81+H81+K81+L81))/11,IF(C81="없음",0,MAX(0,J81*설정!$B$9*0.1-(F81+G81+H81)*설정!$B$10))))</f>
        <v/>
      </c>
      <c r="N81" s="16" t="str">
        <f aca="false">IF($D81="","",J81-K81-F81-G81-H81-L81-M81)</f>
        <v/>
      </c>
      <c r="O81" s="17" t="str">
        <f aca="false">IF($D81="","",IF(J81&gt;0,N81/J81,0))</f>
        <v/>
      </c>
      <c r="P81" s="17" t="str">
        <f aca="false">IF($D81="","",IF(F81&gt;0,N81/F81,0))</f>
        <v/>
      </c>
    </row>
    <row r="82" customFormat="false" ht="15" hidden="false" customHeight="false" outlineLevel="0" collapsed="false">
      <c r="A82" s="13"/>
      <c r="B82" s="13"/>
      <c r="C82" s="13"/>
      <c r="D82" s="14"/>
      <c r="E82" s="14"/>
      <c r="F82" s="14"/>
      <c r="G82" s="14"/>
      <c r="H82" s="14"/>
      <c r="I82" s="15"/>
      <c r="J82" s="16" t="str">
        <f aca="false">IF($D82="","",D82+E82)</f>
        <v/>
      </c>
      <c r="K82" s="16" t="str">
        <f aca="false">IF($D82="","",D82*IFERROR(INDEX(설정!$C$15:$C$31,MATCH(B82,설정!$A$15:$A$31,0)),0)+E82*IFERROR(INDEX(설정!$D$15:$D$31,MATCH(B82,설정!$A$15:$A$31,0)),0))</f>
        <v/>
      </c>
      <c r="L82" s="16" t="str">
        <f aca="false">IF($D82="","",J82*I82)</f>
        <v/>
      </c>
      <c r="M82" s="16" t="str">
        <f aca="false">IF($D82="","",IF(C82="일반",(J82-(F82+G82+H82+K82+L82))/11,IF(C82="없음",0,MAX(0,J82*설정!$B$9*0.1-(F82+G82+H82)*설정!$B$10))))</f>
        <v/>
      </c>
      <c r="N82" s="16" t="str">
        <f aca="false">IF($D82="","",J82-K82-F82-G82-H82-L82-M82)</f>
        <v/>
      </c>
      <c r="O82" s="17" t="str">
        <f aca="false">IF($D82="","",IF(J82&gt;0,N82/J82,0))</f>
        <v/>
      </c>
      <c r="P82" s="17" t="str">
        <f aca="false">IF($D82="","",IF(F82&gt;0,N82/F82,0))</f>
        <v/>
      </c>
    </row>
    <row r="83" customFormat="false" ht="15" hidden="false" customHeight="false" outlineLevel="0" collapsed="false">
      <c r="A83" s="13"/>
      <c r="B83" s="13"/>
      <c r="C83" s="13"/>
      <c r="D83" s="14"/>
      <c r="E83" s="14"/>
      <c r="F83" s="14"/>
      <c r="G83" s="14"/>
      <c r="H83" s="14"/>
      <c r="I83" s="15"/>
      <c r="J83" s="16" t="str">
        <f aca="false">IF($D83="","",D83+E83)</f>
        <v/>
      </c>
      <c r="K83" s="16" t="str">
        <f aca="false">IF($D83="","",D83*IFERROR(INDEX(설정!$C$15:$C$31,MATCH(B83,설정!$A$15:$A$31,0)),0)+E83*IFERROR(INDEX(설정!$D$15:$D$31,MATCH(B83,설정!$A$15:$A$31,0)),0))</f>
        <v/>
      </c>
      <c r="L83" s="16" t="str">
        <f aca="false">IF($D83="","",J83*I83)</f>
        <v/>
      </c>
      <c r="M83" s="16" t="str">
        <f aca="false">IF($D83="","",IF(C83="일반",(J83-(F83+G83+H83+K83+L83))/11,IF(C83="없음",0,MAX(0,J83*설정!$B$9*0.1-(F83+G83+H83)*설정!$B$10))))</f>
        <v/>
      </c>
      <c r="N83" s="16" t="str">
        <f aca="false">IF($D83="","",J83-K83-F83-G83-H83-L83-M83)</f>
        <v/>
      </c>
      <c r="O83" s="17" t="str">
        <f aca="false">IF($D83="","",IF(J83&gt;0,N83/J83,0))</f>
        <v/>
      </c>
      <c r="P83" s="17" t="str">
        <f aca="false">IF($D83="","",IF(F83&gt;0,N83/F83,0))</f>
        <v/>
      </c>
    </row>
    <row r="84" customFormat="false" ht="15" hidden="false" customHeight="false" outlineLevel="0" collapsed="false">
      <c r="A84" s="13"/>
      <c r="B84" s="13"/>
      <c r="C84" s="13"/>
      <c r="D84" s="14"/>
      <c r="E84" s="14"/>
      <c r="F84" s="14"/>
      <c r="G84" s="14"/>
      <c r="H84" s="14"/>
      <c r="I84" s="15"/>
      <c r="J84" s="16" t="str">
        <f aca="false">IF($D84="","",D84+E84)</f>
        <v/>
      </c>
      <c r="K84" s="16" t="str">
        <f aca="false">IF($D84="","",D84*IFERROR(INDEX(설정!$C$15:$C$31,MATCH(B84,설정!$A$15:$A$31,0)),0)+E84*IFERROR(INDEX(설정!$D$15:$D$31,MATCH(B84,설정!$A$15:$A$31,0)),0))</f>
        <v/>
      </c>
      <c r="L84" s="16" t="str">
        <f aca="false">IF($D84="","",J84*I84)</f>
        <v/>
      </c>
      <c r="M84" s="16" t="str">
        <f aca="false">IF($D84="","",IF(C84="일반",(J84-(F84+G84+H84+K84+L84))/11,IF(C84="없음",0,MAX(0,J84*설정!$B$9*0.1-(F84+G84+H84)*설정!$B$10))))</f>
        <v/>
      </c>
      <c r="N84" s="16" t="str">
        <f aca="false">IF($D84="","",J84-K84-F84-G84-H84-L84-M84)</f>
        <v/>
      </c>
      <c r="O84" s="17" t="str">
        <f aca="false">IF($D84="","",IF(J84&gt;0,N84/J84,0))</f>
        <v/>
      </c>
      <c r="P84" s="17" t="str">
        <f aca="false">IF($D84="","",IF(F84&gt;0,N84/F84,0))</f>
        <v/>
      </c>
    </row>
    <row r="85" customFormat="false" ht="15" hidden="false" customHeight="false" outlineLevel="0" collapsed="false">
      <c r="A85" s="13"/>
      <c r="B85" s="13"/>
      <c r="C85" s="13"/>
      <c r="D85" s="14"/>
      <c r="E85" s="14"/>
      <c r="F85" s="14"/>
      <c r="G85" s="14"/>
      <c r="H85" s="14"/>
      <c r="I85" s="15"/>
      <c r="J85" s="16" t="str">
        <f aca="false">IF($D85="","",D85+E85)</f>
        <v/>
      </c>
      <c r="K85" s="16" t="str">
        <f aca="false">IF($D85="","",D85*IFERROR(INDEX(설정!$C$15:$C$31,MATCH(B85,설정!$A$15:$A$31,0)),0)+E85*IFERROR(INDEX(설정!$D$15:$D$31,MATCH(B85,설정!$A$15:$A$31,0)),0))</f>
        <v/>
      </c>
      <c r="L85" s="16" t="str">
        <f aca="false">IF($D85="","",J85*I85)</f>
        <v/>
      </c>
      <c r="M85" s="16" t="str">
        <f aca="false">IF($D85="","",IF(C85="일반",(J85-(F85+G85+H85+K85+L85))/11,IF(C85="없음",0,MAX(0,J85*설정!$B$9*0.1-(F85+G85+H85)*설정!$B$10))))</f>
        <v/>
      </c>
      <c r="N85" s="16" t="str">
        <f aca="false">IF($D85="","",J85-K85-F85-G85-H85-L85-M85)</f>
        <v/>
      </c>
      <c r="O85" s="17" t="str">
        <f aca="false">IF($D85="","",IF(J85&gt;0,N85/J85,0))</f>
        <v/>
      </c>
      <c r="P85" s="17" t="str">
        <f aca="false">IF($D85="","",IF(F85&gt;0,N85/F85,0))</f>
        <v/>
      </c>
    </row>
    <row r="86" customFormat="false" ht="15" hidden="false" customHeight="false" outlineLevel="0" collapsed="false">
      <c r="A86" s="13"/>
      <c r="B86" s="13"/>
      <c r="C86" s="13"/>
      <c r="D86" s="14"/>
      <c r="E86" s="14"/>
      <c r="F86" s="14"/>
      <c r="G86" s="14"/>
      <c r="H86" s="14"/>
      <c r="I86" s="15"/>
      <c r="J86" s="16" t="str">
        <f aca="false">IF($D86="","",D86+E86)</f>
        <v/>
      </c>
      <c r="K86" s="16" t="str">
        <f aca="false">IF($D86="","",D86*IFERROR(INDEX(설정!$C$15:$C$31,MATCH(B86,설정!$A$15:$A$31,0)),0)+E86*IFERROR(INDEX(설정!$D$15:$D$31,MATCH(B86,설정!$A$15:$A$31,0)),0))</f>
        <v/>
      </c>
      <c r="L86" s="16" t="str">
        <f aca="false">IF($D86="","",J86*I86)</f>
        <v/>
      </c>
      <c r="M86" s="16" t="str">
        <f aca="false">IF($D86="","",IF(C86="일반",(J86-(F86+G86+H86+K86+L86))/11,IF(C86="없음",0,MAX(0,J86*설정!$B$9*0.1-(F86+G86+H86)*설정!$B$10))))</f>
        <v/>
      </c>
      <c r="N86" s="16" t="str">
        <f aca="false">IF($D86="","",J86-K86-F86-G86-H86-L86-M86)</f>
        <v/>
      </c>
      <c r="O86" s="17" t="str">
        <f aca="false">IF($D86="","",IF(J86&gt;0,N86/J86,0))</f>
        <v/>
      </c>
      <c r="P86" s="17" t="str">
        <f aca="false">IF($D86="","",IF(F86&gt;0,N86/F86,0))</f>
        <v/>
      </c>
    </row>
    <row r="87" customFormat="false" ht="15" hidden="false" customHeight="false" outlineLevel="0" collapsed="false">
      <c r="A87" s="13"/>
      <c r="B87" s="13"/>
      <c r="C87" s="13"/>
      <c r="D87" s="14"/>
      <c r="E87" s="14"/>
      <c r="F87" s="14"/>
      <c r="G87" s="14"/>
      <c r="H87" s="14"/>
      <c r="I87" s="15"/>
      <c r="J87" s="16" t="str">
        <f aca="false">IF($D87="","",D87+E87)</f>
        <v/>
      </c>
      <c r="K87" s="16" t="str">
        <f aca="false">IF($D87="","",D87*IFERROR(INDEX(설정!$C$15:$C$31,MATCH(B87,설정!$A$15:$A$31,0)),0)+E87*IFERROR(INDEX(설정!$D$15:$D$31,MATCH(B87,설정!$A$15:$A$31,0)),0))</f>
        <v/>
      </c>
      <c r="L87" s="16" t="str">
        <f aca="false">IF($D87="","",J87*I87)</f>
        <v/>
      </c>
      <c r="M87" s="16" t="str">
        <f aca="false">IF($D87="","",IF(C87="일반",(J87-(F87+G87+H87+K87+L87))/11,IF(C87="없음",0,MAX(0,J87*설정!$B$9*0.1-(F87+G87+H87)*설정!$B$10))))</f>
        <v/>
      </c>
      <c r="N87" s="16" t="str">
        <f aca="false">IF($D87="","",J87-K87-F87-G87-H87-L87-M87)</f>
        <v/>
      </c>
      <c r="O87" s="17" t="str">
        <f aca="false">IF($D87="","",IF(J87&gt;0,N87/J87,0))</f>
        <v/>
      </c>
      <c r="P87" s="17" t="str">
        <f aca="false">IF($D87="","",IF(F87&gt;0,N87/F87,0))</f>
        <v/>
      </c>
    </row>
    <row r="88" customFormat="false" ht="15" hidden="false" customHeight="false" outlineLevel="0" collapsed="false">
      <c r="A88" s="13"/>
      <c r="B88" s="13"/>
      <c r="C88" s="13"/>
      <c r="D88" s="14"/>
      <c r="E88" s="14"/>
      <c r="F88" s="14"/>
      <c r="G88" s="14"/>
      <c r="H88" s="14"/>
      <c r="I88" s="15"/>
      <c r="J88" s="16" t="str">
        <f aca="false">IF($D88="","",D88+E88)</f>
        <v/>
      </c>
      <c r="K88" s="16" t="str">
        <f aca="false">IF($D88="","",D88*IFERROR(INDEX(설정!$C$15:$C$31,MATCH(B88,설정!$A$15:$A$31,0)),0)+E88*IFERROR(INDEX(설정!$D$15:$D$31,MATCH(B88,설정!$A$15:$A$31,0)),0))</f>
        <v/>
      </c>
      <c r="L88" s="16" t="str">
        <f aca="false">IF($D88="","",J88*I88)</f>
        <v/>
      </c>
      <c r="M88" s="16" t="str">
        <f aca="false">IF($D88="","",IF(C88="일반",(J88-(F88+G88+H88+K88+L88))/11,IF(C88="없음",0,MAX(0,J88*설정!$B$9*0.1-(F88+G88+H88)*설정!$B$10))))</f>
        <v/>
      </c>
      <c r="N88" s="16" t="str">
        <f aca="false">IF($D88="","",J88-K88-F88-G88-H88-L88-M88)</f>
        <v/>
      </c>
      <c r="O88" s="17" t="str">
        <f aca="false">IF($D88="","",IF(J88&gt;0,N88/J88,0))</f>
        <v/>
      </c>
      <c r="P88" s="17" t="str">
        <f aca="false">IF($D88="","",IF(F88&gt;0,N88/F88,0))</f>
        <v/>
      </c>
    </row>
    <row r="89" customFormat="false" ht="15" hidden="false" customHeight="false" outlineLevel="0" collapsed="false">
      <c r="A89" s="13"/>
      <c r="B89" s="13"/>
      <c r="C89" s="13"/>
      <c r="D89" s="14"/>
      <c r="E89" s="14"/>
      <c r="F89" s="14"/>
      <c r="G89" s="14"/>
      <c r="H89" s="14"/>
      <c r="I89" s="15"/>
      <c r="J89" s="16" t="str">
        <f aca="false">IF($D89="","",D89+E89)</f>
        <v/>
      </c>
      <c r="K89" s="16" t="str">
        <f aca="false">IF($D89="","",D89*IFERROR(INDEX(설정!$C$15:$C$31,MATCH(B89,설정!$A$15:$A$31,0)),0)+E89*IFERROR(INDEX(설정!$D$15:$D$31,MATCH(B89,설정!$A$15:$A$31,0)),0))</f>
        <v/>
      </c>
      <c r="L89" s="16" t="str">
        <f aca="false">IF($D89="","",J89*I89)</f>
        <v/>
      </c>
      <c r="M89" s="16" t="str">
        <f aca="false">IF($D89="","",IF(C89="일반",(J89-(F89+G89+H89+K89+L89))/11,IF(C89="없음",0,MAX(0,J89*설정!$B$9*0.1-(F89+G89+H89)*설정!$B$10))))</f>
        <v/>
      </c>
      <c r="N89" s="16" t="str">
        <f aca="false">IF($D89="","",J89-K89-F89-G89-H89-L89-M89)</f>
        <v/>
      </c>
      <c r="O89" s="17" t="str">
        <f aca="false">IF($D89="","",IF(J89&gt;0,N89/J89,0))</f>
        <v/>
      </c>
      <c r="P89" s="17" t="str">
        <f aca="false">IF($D89="","",IF(F89&gt;0,N89/F89,0))</f>
        <v/>
      </c>
    </row>
    <row r="90" customFormat="false" ht="15" hidden="false" customHeight="false" outlineLevel="0" collapsed="false">
      <c r="A90" s="13"/>
      <c r="B90" s="13"/>
      <c r="C90" s="13"/>
      <c r="D90" s="14"/>
      <c r="E90" s="14"/>
      <c r="F90" s="14"/>
      <c r="G90" s="14"/>
      <c r="H90" s="14"/>
      <c r="I90" s="15"/>
      <c r="J90" s="16" t="str">
        <f aca="false">IF($D90="","",D90+E90)</f>
        <v/>
      </c>
      <c r="K90" s="16" t="str">
        <f aca="false">IF($D90="","",D90*IFERROR(INDEX(설정!$C$15:$C$31,MATCH(B90,설정!$A$15:$A$31,0)),0)+E90*IFERROR(INDEX(설정!$D$15:$D$31,MATCH(B90,설정!$A$15:$A$31,0)),0))</f>
        <v/>
      </c>
      <c r="L90" s="16" t="str">
        <f aca="false">IF($D90="","",J90*I90)</f>
        <v/>
      </c>
      <c r="M90" s="16" t="str">
        <f aca="false">IF($D90="","",IF(C90="일반",(J90-(F90+G90+H90+K90+L90))/11,IF(C90="없음",0,MAX(0,J90*설정!$B$9*0.1-(F90+G90+H90)*설정!$B$10))))</f>
        <v/>
      </c>
      <c r="N90" s="16" t="str">
        <f aca="false">IF($D90="","",J90-K90-F90-G90-H90-L90-M90)</f>
        <v/>
      </c>
      <c r="O90" s="17" t="str">
        <f aca="false">IF($D90="","",IF(J90&gt;0,N90/J90,0))</f>
        <v/>
      </c>
      <c r="P90" s="17" t="str">
        <f aca="false">IF($D90="","",IF(F90&gt;0,N90/F90,0))</f>
        <v/>
      </c>
    </row>
    <row r="91" customFormat="false" ht="15" hidden="false" customHeight="false" outlineLevel="0" collapsed="false">
      <c r="A91" s="13"/>
      <c r="B91" s="13"/>
      <c r="C91" s="13"/>
      <c r="D91" s="14"/>
      <c r="E91" s="14"/>
      <c r="F91" s="14"/>
      <c r="G91" s="14"/>
      <c r="H91" s="14"/>
      <c r="I91" s="15"/>
      <c r="J91" s="16" t="str">
        <f aca="false">IF($D91="","",D91+E91)</f>
        <v/>
      </c>
      <c r="K91" s="16" t="str">
        <f aca="false">IF($D91="","",D91*IFERROR(INDEX(설정!$C$15:$C$31,MATCH(B91,설정!$A$15:$A$31,0)),0)+E91*IFERROR(INDEX(설정!$D$15:$D$31,MATCH(B91,설정!$A$15:$A$31,0)),0))</f>
        <v/>
      </c>
      <c r="L91" s="16" t="str">
        <f aca="false">IF($D91="","",J91*I91)</f>
        <v/>
      </c>
      <c r="M91" s="16" t="str">
        <f aca="false">IF($D91="","",IF(C91="일반",(J91-(F91+G91+H91+K91+L91))/11,IF(C91="없음",0,MAX(0,J91*설정!$B$9*0.1-(F91+G91+H91)*설정!$B$10))))</f>
        <v/>
      </c>
      <c r="N91" s="16" t="str">
        <f aca="false">IF($D91="","",J91-K91-F91-G91-H91-L91-M91)</f>
        <v/>
      </c>
      <c r="O91" s="17" t="str">
        <f aca="false">IF($D91="","",IF(J91&gt;0,N91/J91,0))</f>
        <v/>
      </c>
      <c r="P91" s="17" t="str">
        <f aca="false">IF($D91="","",IF(F91&gt;0,N91/F91,0))</f>
        <v/>
      </c>
    </row>
    <row r="92" customFormat="false" ht="15" hidden="false" customHeight="false" outlineLevel="0" collapsed="false">
      <c r="A92" s="13"/>
      <c r="B92" s="13"/>
      <c r="C92" s="13"/>
      <c r="D92" s="14"/>
      <c r="E92" s="14"/>
      <c r="F92" s="14"/>
      <c r="G92" s="14"/>
      <c r="H92" s="14"/>
      <c r="I92" s="15"/>
      <c r="J92" s="16" t="str">
        <f aca="false">IF($D92="","",D92+E92)</f>
        <v/>
      </c>
      <c r="K92" s="16" t="str">
        <f aca="false">IF($D92="","",D92*IFERROR(INDEX(설정!$C$15:$C$31,MATCH(B92,설정!$A$15:$A$31,0)),0)+E92*IFERROR(INDEX(설정!$D$15:$D$31,MATCH(B92,설정!$A$15:$A$31,0)),0))</f>
        <v/>
      </c>
      <c r="L92" s="16" t="str">
        <f aca="false">IF($D92="","",J92*I92)</f>
        <v/>
      </c>
      <c r="M92" s="16" t="str">
        <f aca="false">IF($D92="","",IF(C92="일반",(J92-(F92+G92+H92+K92+L92))/11,IF(C92="없음",0,MAX(0,J92*설정!$B$9*0.1-(F92+G92+H92)*설정!$B$10))))</f>
        <v/>
      </c>
      <c r="N92" s="16" t="str">
        <f aca="false">IF($D92="","",J92-K92-F92-G92-H92-L92-M92)</f>
        <v/>
      </c>
      <c r="O92" s="17" t="str">
        <f aca="false">IF($D92="","",IF(J92&gt;0,N92/J92,0))</f>
        <v/>
      </c>
      <c r="P92" s="17" t="str">
        <f aca="false">IF($D92="","",IF(F92&gt;0,N92/F92,0))</f>
        <v/>
      </c>
    </row>
    <row r="93" customFormat="false" ht="15" hidden="false" customHeight="false" outlineLevel="0" collapsed="false">
      <c r="A93" s="13"/>
      <c r="B93" s="13"/>
      <c r="C93" s="13"/>
      <c r="D93" s="14"/>
      <c r="E93" s="14"/>
      <c r="F93" s="14"/>
      <c r="G93" s="14"/>
      <c r="H93" s="14"/>
      <c r="I93" s="15"/>
      <c r="J93" s="16" t="str">
        <f aca="false">IF($D93="","",D93+E93)</f>
        <v/>
      </c>
      <c r="K93" s="16" t="str">
        <f aca="false">IF($D93="","",D93*IFERROR(INDEX(설정!$C$15:$C$31,MATCH(B93,설정!$A$15:$A$31,0)),0)+E93*IFERROR(INDEX(설정!$D$15:$D$31,MATCH(B93,설정!$A$15:$A$31,0)),0))</f>
        <v/>
      </c>
      <c r="L93" s="16" t="str">
        <f aca="false">IF($D93="","",J93*I93)</f>
        <v/>
      </c>
      <c r="M93" s="16" t="str">
        <f aca="false">IF($D93="","",IF(C93="일반",(J93-(F93+G93+H93+K93+L93))/11,IF(C93="없음",0,MAX(0,J93*설정!$B$9*0.1-(F93+G93+H93)*설정!$B$10))))</f>
        <v/>
      </c>
      <c r="N93" s="16" t="str">
        <f aca="false">IF($D93="","",J93-K93-F93-G93-H93-L93-M93)</f>
        <v/>
      </c>
      <c r="O93" s="17" t="str">
        <f aca="false">IF($D93="","",IF(J93&gt;0,N93/J93,0))</f>
        <v/>
      </c>
      <c r="P93" s="17" t="str">
        <f aca="false">IF($D93="","",IF(F93&gt;0,N93/F93,0))</f>
        <v/>
      </c>
    </row>
    <row r="94" customFormat="false" ht="15" hidden="false" customHeight="false" outlineLevel="0" collapsed="false">
      <c r="A94" s="13"/>
      <c r="B94" s="13"/>
      <c r="C94" s="13"/>
      <c r="D94" s="14"/>
      <c r="E94" s="14"/>
      <c r="F94" s="14"/>
      <c r="G94" s="14"/>
      <c r="H94" s="14"/>
      <c r="I94" s="15"/>
      <c r="J94" s="16" t="str">
        <f aca="false">IF($D94="","",D94+E94)</f>
        <v/>
      </c>
      <c r="K94" s="16" t="str">
        <f aca="false">IF($D94="","",D94*IFERROR(INDEX(설정!$C$15:$C$31,MATCH(B94,설정!$A$15:$A$31,0)),0)+E94*IFERROR(INDEX(설정!$D$15:$D$31,MATCH(B94,설정!$A$15:$A$31,0)),0))</f>
        <v/>
      </c>
      <c r="L94" s="16" t="str">
        <f aca="false">IF($D94="","",J94*I94)</f>
        <v/>
      </c>
      <c r="M94" s="16" t="str">
        <f aca="false">IF($D94="","",IF(C94="일반",(J94-(F94+G94+H94+K94+L94))/11,IF(C94="없음",0,MAX(0,J94*설정!$B$9*0.1-(F94+G94+H94)*설정!$B$10))))</f>
        <v/>
      </c>
      <c r="N94" s="16" t="str">
        <f aca="false">IF($D94="","",J94-K94-F94-G94-H94-L94-M94)</f>
        <v/>
      </c>
      <c r="O94" s="17" t="str">
        <f aca="false">IF($D94="","",IF(J94&gt;0,N94/J94,0))</f>
        <v/>
      </c>
      <c r="P94" s="17" t="str">
        <f aca="false">IF($D94="","",IF(F94&gt;0,N94/F94,0))</f>
        <v/>
      </c>
    </row>
    <row r="95" customFormat="false" ht="15" hidden="false" customHeight="false" outlineLevel="0" collapsed="false">
      <c r="A95" s="13"/>
      <c r="B95" s="13"/>
      <c r="C95" s="13"/>
      <c r="D95" s="14"/>
      <c r="E95" s="14"/>
      <c r="F95" s="14"/>
      <c r="G95" s="14"/>
      <c r="H95" s="14"/>
      <c r="I95" s="15"/>
      <c r="J95" s="16" t="str">
        <f aca="false">IF($D95="","",D95+E95)</f>
        <v/>
      </c>
      <c r="K95" s="16" t="str">
        <f aca="false">IF($D95="","",D95*IFERROR(INDEX(설정!$C$15:$C$31,MATCH(B95,설정!$A$15:$A$31,0)),0)+E95*IFERROR(INDEX(설정!$D$15:$D$31,MATCH(B95,설정!$A$15:$A$31,0)),0))</f>
        <v/>
      </c>
      <c r="L95" s="16" t="str">
        <f aca="false">IF($D95="","",J95*I95)</f>
        <v/>
      </c>
      <c r="M95" s="16" t="str">
        <f aca="false">IF($D95="","",IF(C95="일반",(J95-(F95+G95+H95+K95+L95))/11,IF(C95="없음",0,MAX(0,J95*설정!$B$9*0.1-(F95+G95+H95)*설정!$B$10))))</f>
        <v/>
      </c>
      <c r="N95" s="16" t="str">
        <f aca="false">IF($D95="","",J95-K95-F95-G95-H95-L95-M95)</f>
        <v/>
      </c>
      <c r="O95" s="17" t="str">
        <f aca="false">IF($D95="","",IF(J95&gt;0,N95/J95,0))</f>
        <v/>
      </c>
      <c r="P95" s="17" t="str">
        <f aca="false">IF($D95="","",IF(F95&gt;0,N95/F95,0))</f>
        <v/>
      </c>
    </row>
    <row r="96" customFormat="false" ht="15" hidden="false" customHeight="false" outlineLevel="0" collapsed="false">
      <c r="A96" s="13"/>
      <c r="B96" s="13"/>
      <c r="C96" s="13"/>
      <c r="D96" s="14"/>
      <c r="E96" s="14"/>
      <c r="F96" s="14"/>
      <c r="G96" s="14"/>
      <c r="H96" s="14"/>
      <c r="I96" s="15"/>
      <c r="J96" s="16" t="str">
        <f aca="false">IF($D96="","",D96+E96)</f>
        <v/>
      </c>
      <c r="K96" s="16" t="str">
        <f aca="false">IF($D96="","",D96*IFERROR(INDEX(설정!$C$15:$C$31,MATCH(B96,설정!$A$15:$A$31,0)),0)+E96*IFERROR(INDEX(설정!$D$15:$D$31,MATCH(B96,설정!$A$15:$A$31,0)),0))</f>
        <v/>
      </c>
      <c r="L96" s="16" t="str">
        <f aca="false">IF($D96="","",J96*I96)</f>
        <v/>
      </c>
      <c r="M96" s="16" t="str">
        <f aca="false">IF($D96="","",IF(C96="일반",(J96-(F96+G96+H96+K96+L96))/11,IF(C96="없음",0,MAX(0,J96*설정!$B$9*0.1-(F96+G96+H96)*설정!$B$10))))</f>
        <v/>
      </c>
      <c r="N96" s="16" t="str">
        <f aca="false">IF($D96="","",J96-K96-F96-G96-H96-L96-M96)</f>
        <v/>
      </c>
      <c r="O96" s="17" t="str">
        <f aca="false">IF($D96="","",IF(J96&gt;0,N96/J96,0))</f>
        <v/>
      </c>
      <c r="P96" s="17" t="str">
        <f aca="false">IF($D96="","",IF(F96&gt;0,N96/F96,0))</f>
        <v/>
      </c>
    </row>
    <row r="97" customFormat="false" ht="15" hidden="false" customHeight="false" outlineLevel="0" collapsed="false">
      <c r="A97" s="13"/>
      <c r="B97" s="13"/>
      <c r="C97" s="13"/>
      <c r="D97" s="14"/>
      <c r="E97" s="14"/>
      <c r="F97" s="14"/>
      <c r="G97" s="14"/>
      <c r="H97" s="14"/>
      <c r="I97" s="15"/>
      <c r="J97" s="16" t="str">
        <f aca="false">IF($D97="","",D97+E97)</f>
        <v/>
      </c>
      <c r="K97" s="16" t="str">
        <f aca="false">IF($D97="","",D97*IFERROR(INDEX(설정!$C$15:$C$31,MATCH(B97,설정!$A$15:$A$31,0)),0)+E97*IFERROR(INDEX(설정!$D$15:$D$31,MATCH(B97,설정!$A$15:$A$31,0)),0))</f>
        <v/>
      </c>
      <c r="L97" s="16" t="str">
        <f aca="false">IF($D97="","",J97*I97)</f>
        <v/>
      </c>
      <c r="M97" s="16" t="str">
        <f aca="false">IF($D97="","",IF(C97="일반",(J97-(F97+G97+H97+K97+L97))/11,IF(C97="없음",0,MAX(0,J97*설정!$B$9*0.1-(F97+G97+H97)*설정!$B$10))))</f>
        <v/>
      </c>
      <c r="N97" s="16" t="str">
        <f aca="false">IF($D97="","",J97-K97-F97-G97-H97-L97-M97)</f>
        <v/>
      </c>
      <c r="O97" s="17" t="str">
        <f aca="false">IF($D97="","",IF(J97&gt;0,N97/J97,0))</f>
        <v/>
      </c>
      <c r="P97" s="17" t="str">
        <f aca="false">IF($D97="","",IF(F97&gt;0,N97/F97,0))</f>
        <v/>
      </c>
    </row>
    <row r="98" customFormat="false" ht="15" hidden="false" customHeight="false" outlineLevel="0" collapsed="false">
      <c r="A98" s="13"/>
      <c r="B98" s="13"/>
      <c r="C98" s="13"/>
      <c r="D98" s="14"/>
      <c r="E98" s="14"/>
      <c r="F98" s="14"/>
      <c r="G98" s="14"/>
      <c r="H98" s="14"/>
      <c r="I98" s="15"/>
      <c r="J98" s="16" t="str">
        <f aca="false">IF($D98="","",D98+E98)</f>
        <v/>
      </c>
      <c r="K98" s="16" t="str">
        <f aca="false">IF($D98="","",D98*IFERROR(INDEX(설정!$C$15:$C$31,MATCH(B98,설정!$A$15:$A$31,0)),0)+E98*IFERROR(INDEX(설정!$D$15:$D$31,MATCH(B98,설정!$A$15:$A$31,0)),0))</f>
        <v/>
      </c>
      <c r="L98" s="16" t="str">
        <f aca="false">IF($D98="","",J98*I98)</f>
        <v/>
      </c>
      <c r="M98" s="16" t="str">
        <f aca="false">IF($D98="","",IF(C98="일반",(J98-(F98+G98+H98+K98+L98))/11,IF(C98="없음",0,MAX(0,J98*설정!$B$9*0.1-(F98+G98+H98)*설정!$B$10))))</f>
        <v/>
      </c>
      <c r="N98" s="16" t="str">
        <f aca="false">IF($D98="","",J98-K98-F98-G98-H98-L98-M98)</f>
        <v/>
      </c>
      <c r="O98" s="17" t="str">
        <f aca="false">IF($D98="","",IF(J98&gt;0,N98/J98,0))</f>
        <v/>
      </c>
      <c r="P98" s="17" t="str">
        <f aca="false">IF($D98="","",IF(F98&gt;0,N98/F98,0))</f>
        <v/>
      </c>
    </row>
    <row r="99" customFormat="false" ht="15" hidden="false" customHeight="false" outlineLevel="0" collapsed="false">
      <c r="A99" s="13"/>
      <c r="B99" s="13"/>
      <c r="C99" s="13"/>
      <c r="D99" s="14"/>
      <c r="E99" s="14"/>
      <c r="F99" s="14"/>
      <c r="G99" s="14"/>
      <c r="H99" s="14"/>
      <c r="I99" s="15"/>
      <c r="J99" s="16" t="str">
        <f aca="false">IF($D99="","",D99+E99)</f>
        <v/>
      </c>
      <c r="K99" s="16" t="str">
        <f aca="false">IF($D99="","",D99*IFERROR(INDEX(설정!$C$15:$C$31,MATCH(B99,설정!$A$15:$A$31,0)),0)+E99*IFERROR(INDEX(설정!$D$15:$D$31,MATCH(B99,설정!$A$15:$A$31,0)),0))</f>
        <v/>
      </c>
      <c r="L99" s="16" t="str">
        <f aca="false">IF($D99="","",J99*I99)</f>
        <v/>
      </c>
      <c r="M99" s="16" t="str">
        <f aca="false">IF($D99="","",IF(C99="일반",(J99-(F99+G99+H99+K99+L99))/11,IF(C99="없음",0,MAX(0,J99*설정!$B$9*0.1-(F99+G99+H99)*설정!$B$10))))</f>
        <v/>
      </c>
      <c r="N99" s="16" t="str">
        <f aca="false">IF($D99="","",J99-K99-F99-G99-H99-L99-M99)</f>
        <v/>
      </c>
      <c r="O99" s="17" t="str">
        <f aca="false">IF($D99="","",IF(J99&gt;0,N99/J99,0))</f>
        <v/>
      </c>
      <c r="P99" s="17" t="str">
        <f aca="false">IF($D99="","",IF(F99&gt;0,N99/F99,0))</f>
        <v/>
      </c>
    </row>
    <row r="100" customFormat="false" ht="15" hidden="false" customHeight="false" outlineLevel="0" collapsed="false">
      <c r="A100" s="13"/>
      <c r="B100" s="13"/>
      <c r="C100" s="13"/>
      <c r="D100" s="14"/>
      <c r="E100" s="14"/>
      <c r="F100" s="14"/>
      <c r="G100" s="14"/>
      <c r="H100" s="14"/>
      <c r="I100" s="15"/>
      <c r="J100" s="16" t="str">
        <f aca="false">IF($D100="","",D100+E100)</f>
        <v/>
      </c>
      <c r="K100" s="16" t="str">
        <f aca="false">IF($D100="","",D100*IFERROR(INDEX(설정!$C$15:$C$31,MATCH(B100,설정!$A$15:$A$31,0)),0)+E100*IFERROR(INDEX(설정!$D$15:$D$31,MATCH(B100,설정!$A$15:$A$31,0)),0))</f>
        <v/>
      </c>
      <c r="L100" s="16" t="str">
        <f aca="false">IF($D100="","",J100*I100)</f>
        <v/>
      </c>
      <c r="M100" s="16" t="str">
        <f aca="false">IF($D100="","",IF(C100="일반",(J100-(F100+G100+H100+K100+L100))/11,IF(C100="없음",0,MAX(0,J100*설정!$B$9*0.1-(F100+G100+H100)*설정!$B$10))))</f>
        <v/>
      </c>
      <c r="N100" s="16" t="str">
        <f aca="false">IF($D100="","",J100-K100-F100-G100-H100-L100-M100)</f>
        <v/>
      </c>
      <c r="O100" s="17" t="str">
        <f aca="false">IF($D100="","",IF(J100&gt;0,N100/J100,0))</f>
        <v/>
      </c>
      <c r="P100" s="17" t="str">
        <f aca="false">IF($D100="","",IF(F100&gt;0,N100/F100,0))</f>
        <v/>
      </c>
    </row>
    <row r="101" customFormat="false" ht="15" hidden="false" customHeight="false" outlineLevel="0" collapsed="false">
      <c r="A101" s="13"/>
      <c r="B101" s="13"/>
      <c r="C101" s="13"/>
      <c r="D101" s="14"/>
      <c r="E101" s="14"/>
      <c r="F101" s="14"/>
      <c r="G101" s="14"/>
      <c r="H101" s="14"/>
      <c r="I101" s="15"/>
      <c r="J101" s="16" t="str">
        <f aca="false">IF($D101="","",D101+E101)</f>
        <v/>
      </c>
      <c r="K101" s="16" t="str">
        <f aca="false">IF($D101="","",D101*IFERROR(INDEX(설정!$C$15:$C$31,MATCH(B101,설정!$A$15:$A$31,0)),0)+E101*IFERROR(INDEX(설정!$D$15:$D$31,MATCH(B101,설정!$A$15:$A$31,0)),0))</f>
        <v/>
      </c>
      <c r="L101" s="16" t="str">
        <f aca="false">IF($D101="","",J101*I101)</f>
        <v/>
      </c>
      <c r="M101" s="16" t="str">
        <f aca="false">IF($D101="","",IF(C101="일반",(J101-(F101+G101+H101+K101+L101))/11,IF(C101="없음",0,MAX(0,J101*설정!$B$9*0.1-(F101+G101+H101)*설정!$B$10))))</f>
        <v/>
      </c>
      <c r="N101" s="16" t="str">
        <f aca="false">IF($D101="","",J101-K101-F101-G101-H101-L101-M101)</f>
        <v/>
      </c>
      <c r="O101" s="17" t="str">
        <f aca="false">IF($D101="","",IF(J101&gt;0,N101/J101,0))</f>
        <v/>
      </c>
      <c r="P101" s="17" t="str">
        <f aca="false">IF($D101="","",IF(F101&gt;0,N101/F101,0))</f>
        <v/>
      </c>
    </row>
    <row r="102" customFormat="false" ht="15" hidden="false" customHeight="false" outlineLevel="0" collapsed="false">
      <c r="A102" s="13"/>
      <c r="B102" s="13"/>
      <c r="C102" s="13"/>
      <c r="D102" s="14"/>
      <c r="E102" s="14"/>
      <c r="F102" s="14"/>
      <c r="G102" s="14"/>
      <c r="H102" s="14"/>
      <c r="I102" s="15"/>
      <c r="J102" s="16" t="str">
        <f aca="false">IF($D102="","",D102+E102)</f>
        <v/>
      </c>
      <c r="K102" s="16" t="str">
        <f aca="false">IF($D102="","",D102*IFERROR(INDEX(설정!$C$15:$C$31,MATCH(B102,설정!$A$15:$A$31,0)),0)+E102*IFERROR(INDEX(설정!$D$15:$D$31,MATCH(B102,설정!$A$15:$A$31,0)),0))</f>
        <v/>
      </c>
      <c r="L102" s="16" t="str">
        <f aca="false">IF($D102="","",J102*I102)</f>
        <v/>
      </c>
      <c r="M102" s="16" t="str">
        <f aca="false">IF($D102="","",IF(C102="일반",(J102-(F102+G102+H102+K102+L102))/11,IF(C102="없음",0,MAX(0,J102*설정!$B$9*0.1-(F102+G102+H102)*설정!$B$10))))</f>
        <v/>
      </c>
      <c r="N102" s="16" t="str">
        <f aca="false">IF($D102="","",J102-K102-F102-G102-H102-L102-M102)</f>
        <v/>
      </c>
      <c r="O102" s="17" t="str">
        <f aca="false">IF($D102="","",IF(J102&gt;0,N102/J102,0))</f>
        <v/>
      </c>
      <c r="P102" s="17" t="str">
        <f aca="false">IF($D102="","",IF(F102&gt;0,N102/F102,0))</f>
        <v/>
      </c>
    </row>
    <row r="103" customFormat="false" ht="15" hidden="false" customHeight="false" outlineLevel="0" collapsed="false">
      <c r="A103" s="13"/>
      <c r="B103" s="13"/>
      <c r="C103" s="13"/>
      <c r="D103" s="14"/>
      <c r="E103" s="14"/>
      <c r="F103" s="14"/>
      <c r="G103" s="14"/>
      <c r="H103" s="14"/>
      <c r="I103" s="15"/>
      <c r="J103" s="16" t="str">
        <f aca="false">IF($D103="","",D103+E103)</f>
        <v/>
      </c>
      <c r="K103" s="16" t="str">
        <f aca="false">IF($D103="","",D103*IFERROR(INDEX(설정!$C$15:$C$31,MATCH(B103,설정!$A$15:$A$31,0)),0)+E103*IFERROR(INDEX(설정!$D$15:$D$31,MATCH(B103,설정!$A$15:$A$31,0)),0))</f>
        <v/>
      </c>
      <c r="L103" s="16" t="str">
        <f aca="false">IF($D103="","",J103*I103)</f>
        <v/>
      </c>
      <c r="M103" s="16" t="str">
        <f aca="false">IF($D103="","",IF(C103="일반",(J103-(F103+G103+H103+K103+L103))/11,IF(C103="없음",0,MAX(0,J103*설정!$B$9*0.1-(F103+G103+H103)*설정!$B$10))))</f>
        <v/>
      </c>
      <c r="N103" s="16" t="str">
        <f aca="false">IF($D103="","",J103-K103-F103-G103-H103-L103-M103)</f>
        <v/>
      </c>
      <c r="O103" s="17" t="str">
        <f aca="false">IF($D103="","",IF(J103&gt;0,N103/J103,0))</f>
        <v/>
      </c>
      <c r="P103" s="17" t="str">
        <f aca="false">IF($D103="","",IF(F103&gt;0,N103/F103,0))</f>
        <v/>
      </c>
    </row>
    <row r="104" customFormat="false" ht="15" hidden="false" customHeight="false" outlineLevel="0" collapsed="false">
      <c r="A104" s="13"/>
      <c r="B104" s="13"/>
      <c r="C104" s="13"/>
      <c r="D104" s="14"/>
      <c r="E104" s="14"/>
      <c r="F104" s="14"/>
      <c r="G104" s="14"/>
      <c r="H104" s="14"/>
      <c r="I104" s="15"/>
      <c r="J104" s="16" t="str">
        <f aca="false">IF($D104="","",D104+E104)</f>
        <v/>
      </c>
      <c r="K104" s="16" t="str">
        <f aca="false">IF($D104="","",D104*IFERROR(INDEX(설정!$C$15:$C$31,MATCH(B104,설정!$A$15:$A$31,0)),0)+E104*IFERROR(INDEX(설정!$D$15:$D$31,MATCH(B104,설정!$A$15:$A$31,0)),0))</f>
        <v/>
      </c>
      <c r="L104" s="16" t="str">
        <f aca="false">IF($D104="","",J104*I104)</f>
        <v/>
      </c>
      <c r="M104" s="16" t="str">
        <f aca="false">IF($D104="","",IF(C104="일반",(J104-(F104+G104+H104+K104+L104))/11,IF(C104="없음",0,MAX(0,J104*설정!$B$9*0.1-(F104+G104+H104)*설정!$B$10))))</f>
        <v/>
      </c>
      <c r="N104" s="16" t="str">
        <f aca="false">IF($D104="","",J104-K104-F104-G104-H104-L104-M104)</f>
        <v/>
      </c>
      <c r="O104" s="17" t="str">
        <f aca="false">IF($D104="","",IF(J104&gt;0,N104/J104,0))</f>
        <v/>
      </c>
      <c r="P104" s="17" t="str">
        <f aca="false">IF($D104="","",IF(F104&gt;0,N104/F104,0))</f>
        <v/>
      </c>
    </row>
  </sheetData>
  <conditionalFormatting sqref="N5:N104">
    <cfRule type="cellIs" priority="2" operator="lessThan" aboveAverage="0" equalAverage="0" bottom="0" percent="0" rank="0" text="" dxfId="0">
      <formula>0</formula>
    </cfRule>
  </conditionalFormatting>
  <dataValidations count="2">
    <dataValidation allowBlank="true" errorStyle="stop" operator="between" showDropDown="false" showErrorMessage="false" showInputMessage="false" sqref="B5:B104" type="list">
      <formula1>설정!$A$15:$A$31</formula1>
      <formula2>0</formula2>
    </dataValidation>
    <dataValidation allowBlank="true" errorStyle="stop" operator="between" showDropDown="false" showErrorMessage="false" showInputMessage="false" sqref="C5:C104" type="list">
      <formula1>"간이,일반,없음"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2026-10-08T10:31:27Z</dcterms:created>
  <dc:creator>openpyxl</dc:creator>
  <dc:description/>
  <dc:language>en-US</dc:language>
  <cp:lastModifiedBy/>
  <dcterms:modified xsi:type="dcterms:W3CDTF">2026-10-08T10:31:27Z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